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75" yWindow="2595" windowWidth="24555" windowHeight="12015" activeTab="4"/>
  </bookViews>
  <sheets>
    <sheet name="PARA items #1_Sample" sheetId="1" r:id="rId1"/>
    <sheet name="PARA rating #1_sample" sheetId="3" r:id="rId2"/>
    <sheet name="PARA Items #2 Present_Sample" sheetId="7" r:id="rId3"/>
    <sheet name="PARA Rating #2_Sample" sheetId="6" r:id="rId4"/>
    <sheet name="PARA Community Summary" sheetId="8" r:id="rId5"/>
    <sheet name="PARA Rating BLANK" sheetId="5" r:id="rId6"/>
    <sheet name="PARA Items Present Blank" sheetId="4" r:id="rId7"/>
    <sheet name="Community PARA Summary Blank" sheetId="9" r:id="rId8"/>
  </sheets>
  <definedNames>
    <definedName name="_xlnm.Print_Area" localSheetId="0">'PARA items #1_Sample'!$A$1:$H$69</definedName>
    <definedName name="_xlnm.Print_Area" localSheetId="2">'PARA Items #2 Present_Sample'!$A$1:$G$71</definedName>
  </definedNames>
  <calcPr calcId="125725"/>
</workbook>
</file>

<file path=xl/calcChain.xml><?xml version="1.0" encoding="utf-8"?>
<calcChain xmlns="http://schemas.openxmlformats.org/spreadsheetml/2006/main">
  <c r="C26" i="8"/>
  <c r="C25"/>
  <c r="C22"/>
  <c r="C21"/>
  <c r="C18"/>
  <c r="E36" i="6"/>
  <c r="C14" i="8"/>
  <c r="C8"/>
  <c r="C7"/>
  <c r="C4"/>
  <c r="B26"/>
  <c r="B25"/>
  <c r="B22"/>
  <c r="C67" i="1"/>
  <c r="B21" i="8"/>
  <c r="B18"/>
  <c r="B15"/>
  <c r="B14"/>
  <c r="B11"/>
  <c r="B8"/>
  <c r="B7"/>
  <c r="B4"/>
  <c r="C34" i="1"/>
  <c r="F20" i="3"/>
  <c r="E67" i="1"/>
  <c r="D67"/>
  <c r="B67"/>
  <c r="F71" i="7"/>
  <c r="D69"/>
  <c r="C69"/>
  <c r="B69"/>
  <c r="D66"/>
  <c r="D50"/>
  <c r="C11" i="8" s="1"/>
  <c r="D34" i="7"/>
  <c r="C65" i="1"/>
  <c r="C49"/>
  <c r="D26" i="9"/>
  <c r="D14"/>
  <c r="D4"/>
  <c r="D8" i="8"/>
  <c r="D19" i="9"/>
  <c r="D7"/>
  <c r="D21" i="8"/>
  <c r="D18" i="9"/>
  <c r="D6"/>
  <c r="D22" i="8"/>
  <c r="D21" i="9"/>
  <c r="D11"/>
  <c r="D15" i="8"/>
  <c r="D20" i="9"/>
  <c r="D8"/>
  <c r="D11" i="8"/>
  <c r="D25" i="9"/>
  <c r="D13"/>
  <c r="D26" i="8"/>
  <c r="D22" i="9"/>
  <c r="D12"/>
  <c r="D25" i="8"/>
  <c r="D14"/>
  <c r="D4"/>
  <c r="D15" i="9"/>
  <c r="D5"/>
  <c r="D18" i="8"/>
  <c r="D7"/>
  <c r="E22" i="6" l="1"/>
  <c r="D66"/>
  <c r="D68" s="1"/>
  <c r="C66"/>
  <c r="C68" s="1"/>
  <c r="B66"/>
  <c r="D63"/>
  <c r="C63"/>
  <c r="B63"/>
  <c r="D61"/>
  <c r="C61"/>
  <c r="B61"/>
  <c r="E62" s="1"/>
  <c r="F60"/>
  <c r="G60"/>
  <c r="E64" l="1"/>
  <c r="B68"/>
  <c r="E69" s="1"/>
  <c r="E60"/>
  <c r="E59"/>
  <c r="E58"/>
  <c r="E57"/>
  <c r="E56"/>
  <c r="E55"/>
  <c r="E54"/>
  <c r="E53"/>
  <c r="E52"/>
  <c r="E51"/>
  <c r="E50"/>
  <c r="E49"/>
  <c r="D45"/>
  <c r="C45"/>
  <c r="B45"/>
  <c r="D43"/>
  <c r="C43"/>
  <c r="B43"/>
  <c r="E44" s="1"/>
  <c r="F55"/>
  <c r="G51"/>
  <c r="F58"/>
  <c r="F53"/>
  <c r="G49"/>
  <c r="F56"/>
  <c r="F59"/>
  <c r="G55"/>
  <c r="G50"/>
  <c r="F57"/>
  <c r="G53"/>
  <c r="G42"/>
  <c r="G59"/>
  <c r="G54"/>
  <c r="F50"/>
  <c r="G57"/>
  <c r="G52"/>
  <c r="F42"/>
  <c r="F51"/>
  <c r="G58"/>
  <c r="F54"/>
  <c r="F49"/>
  <c r="G56"/>
  <c r="F52"/>
  <c r="E46" l="1"/>
  <c r="E42"/>
  <c r="E41"/>
  <c r="E40"/>
  <c r="E39"/>
  <c r="E38"/>
  <c r="E37"/>
  <c r="E35"/>
  <c r="E34"/>
  <c r="E33"/>
  <c r="E32"/>
  <c r="E31"/>
  <c r="D26"/>
  <c r="C26"/>
  <c r="B26"/>
  <c r="D24"/>
  <c r="C24"/>
  <c r="B24"/>
  <c r="F23"/>
  <c r="G39"/>
  <c r="F35"/>
  <c r="F32"/>
  <c r="G41"/>
  <c r="F37"/>
  <c r="G38"/>
  <c r="G35"/>
  <c r="F31"/>
  <c r="G40"/>
  <c r="G37"/>
  <c r="F33"/>
  <c r="F38"/>
  <c r="G34"/>
  <c r="G31"/>
  <c r="F40"/>
  <c r="G36"/>
  <c r="G33"/>
  <c r="F34"/>
  <c r="G23"/>
  <c r="F39"/>
  <c r="F36"/>
  <c r="G32"/>
  <c r="F41"/>
  <c r="E25" l="1"/>
  <c r="E27"/>
  <c r="E23"/>
  <c r="E21"/>
  <c r="E20"/>
  <c r="E19"/>
  <c r="E18"/>
  <c r="E17"/>
  <c r="E16"/>
  <c r="E15"/>
  <c r="E14"/>
  <c r="E13"/>
  <c r="E12"/>
  <c r="E11"/>
  <c r="D65" i="7"/>
  <c r="C65"/>
  <c r="B65"/>
  <c r="G11" i="6"/>
  <c r="G22"/>
  <c r="F19"/>
  <c r="G17"/>
  <c r="G14"/>
  <c r="F12"/>
  <c r="F13"/>
  <c r="G20"/>
  <c r="F18"/>
  <c r="F15"/>
  <c r="G13"/>
  <c r="F64" i="7"/>
  <c r="F21" i="6"/>
  <c r="G19"/>
  <c r="G16"/>
  <c r="F14"/>
  <c r="F11"/>
  <c r="F22"/>
  <c r="F20"/>
  <c r="F17"/>
  <c r="G15"/>
  <c r="G12"/>
  <c r="E64" i="7"/>
  <c r="G21" i="6"/>
  <c r="G18"/>
  <c r="F16"/>
  <c r="G64" i="7" l="1"/>
  <c r="F63"/>
  <c r="E63"/>
  <c r="G63" l="1"/>
  <c r="F62"/>
  <c r="E62"/>
  <c r="G62" l="1"/>
  <c r="F61"/>
  <c r="E61"/>
  <c r="G61" l="1"/>
  <c r="F60"/>
  <c r="E60"/>
  <c r="G60" l="1"/>
  <c r="F59"/>
  <c r="E59"/>
  <c r="G59" l="1"/>
  <c r="F58"/>
  <c r="E58"/>
  <c r="G58" l="1"/>
  <c r="F57"/>
  <c r="E57"/>
  <c r="G57" l="1"/>
  <c r="F56"/>
  <c r="E56"/>
  <c r="G56" l="1"/>
  <c r="F55"/>
  <c r="E55"/>
  <c r="G55" l="1"/>
  <c r="F54"/>
  <c r="E54"/>
  <c r="G54" l="1"/>
  <c r="F53"/>
  <c r="E53"/>
  <c r="E65" l="1"/>
  <c r="C19" i="8" s="1"/>
  <c r="G53" i="7"/>
  <c r="G65" s="1"/>
  <c r="C20" i="8" s="1"/>
  <c r="D49" i="7"/>
  <c r="C49"/>
  <c r="B49"/>
  <c r="E48"/>
  <c r="F48"/>
  <c r="G48" l="1"/>
  <c r="E47"/>
  <c r="F47"/>
  <c r="G47" l="1"/>
  <c r="F46"/>
  <c r="E46"/>
  <c r="G46" l="1"/>
  <c r="F45"/>
  <c r="E45"/>
  <c r="G45" l="1"/>
  <c r="F44"/>
  <c r="E44"/>
  <c r="G44" l="1"/>
  <c r="F43"/>
  <c r="E43"/>
  <c r="G43" l="1"/>
  <c r="F42"/>
  <c r="E42"/>
  <c r="G42" l="1"/>
  <c r="F41"/>
  <c r="E41"/>
  <c r="G41" l="1"/>
  <c r="F40"/>
  <c r="E40"/>
  <c r="G40" l="1"/>
  <c r="F39"/>
  <c r="E39"/>
  <c r="G39" l="1"/>
  <c r="F38"/>
  <c r="E38"/>
  <c r="G38" l="1"/>
  <c r="F37"/>
  <c r="E37"/>
  <c r="E49" l="1"/>
  <c r="C12" i="8" s="1"/>
  <c r="G37" i="7"/>
  <c r="G49" s="1"/>
  <c r="C13" i="8" s="1"/>
  <c r="D33" i="7"/>
  <c r="C33"/>
  <c r="B33"/>
  <c r="B71" s="1"/>
  <c r="E32"/>
  <c r="F32"/>
  <c r="C71" l="1"/>
  <c r="D71"/>
  <c r="G32"/>
  <c r="F31"/>
  <c r="E31"/>
  <c r="G31" l="1"/>
  <c r="F30"/>
  <c r="E30"/>
  <c r="G30" l="1"/>
  <c r="F29"/>
  <c r="E29"/>
  <c r="G29" l="1"/>
  <c r="F28"/>
  <c r="E28"/>
  <c r="G28" l="1"/>
  <c r="F27"/>
  <c r="E27"/>
  <c r="G27" l="1"/>
  <c r="F26"/>
  <c r="E26"/>
  <c r="G26" l="1"/>
  <c r="E25"/>
  <c r="F25"/>
  <c r="G25" l="1"/>
  <c r="F24"/>
  <c r="E24"/>
  <c r="G24" l="1"/>
  <c r="F23"/>
  <c r="E23"/>
  <c r="G23" l="1"/>
  <c r="F22"/>
  <c r="E22"/>
  <c r="G22" l="1"/>
  <c r="F21"/>
  <c r="E21"/>
  <c r="E33" l="1"/>
  <c r="C5" i="8" s="1"/>
  <c r="G21" i="7"/>
  <c r="G33" s="1"/>
  <c r="C6" i="8" s="1"/>
  <c r="E20" i="7"/>
  <c r="F20"/>
  <c r="G20" l="1"/>
  <c r="F16"/>
  <c r="E16"/>
  <c r="G16" l="1"/>
  <c r="F15"/>
  <c r="E15"/>
  <c r="G15" l="1"/>
  <c r="F34" i="5"/>
  <c r="F22"/>
  <c r="B24"/>
  <c r="E62"/>
  <c r="E65" s="1"/>
  <c r="D62"/>
  <c r="D65" s="1"/>
  <c r="C62"/>
  <c r="C65" s="1"/>
  <c r="B62"/>
  <c r="E59"/>
  <c r="D59"/>
  <c r="C59"/>
  <c r="B59"/>
  <c r="F60" s="1"/>
  <c r="E58"/>
  <c r="D58"/>
  <c r="C58"/>
  <c r="B58"/>
  <c r="G57"/>
  <c r="H57"/>
  <c r="F63" l="1"/>
  <c r="B65"/>
  <c r="F66" s="1"/>
  <c r="F57"/>
  <c r="F56"/>
  <c r="F55"/>
  <c r="F54"/>
  <c r="F53"/>
  <c r="F52"/>
  <c r="F51"/>
  <c r="F50"/>
  <c r="F49"/>
  <c r="F48"/>
  <c r="F47"/>
  <c r="F46"/>
  <c r="E42"/>
  <c r="D42"/>
  <c r="C42"/>
  <c r="B42"/>
  <c r="F43" s="1"/>
  <c r="E41"/>
  <c r="D41"/>
  <c r="C41"/>
  <c r="B41"/>
  <c r="F40"/>
  <c r="F39"/>
  <c r="F38"/>
  <c r="F37"/>
  <c r="F36"/>
  <c r="F35"/>
  <c r="F33"/>
  <c r="F32"/>
  <c r="F31"/>
  <c r="F30"/>
  <c r="F29"/>
  <c r="E25"/>
  <c r="D25"/>
  <c r="C25"/>
  <c r="B25"/>
  <c r="E24"/>
  <c r="D24"/>
  <c r="C24"/>
  <c r="H37"/>
  <c r="G33"/>
  <c r="G56"/>
  <c r="G29"/>
  <c r="H32"/>
  <c r="G32"/>
  <c r="G35"/>
  <c r="H47"/>
  <c r="G36"/>
  <c r="H50"/>
  <c r="H49"/>
  <c r="H31"/>
  <c r="H40"/>
  <c r="G31"/>
  <c r="G48"/>
  <c r="H56"/>
  <c r="H51"/>
  <c r="G30"/>
  <c r="G53"/>
  <c r="G37"/>
  <c r="G49"/>
  <c r="H36"/>
  <c r="G52"/>
  <c r="G54"/>
  <c r="H53"/>
  <c r="H30"/>
  <c r="H48"/>
  <c r="H35"/>
  <c r="H55"/>
  <c r="H34"/>
  <c r="G34"/>
  <c r="G50"/>
  <c r="G39"/>
  <c r="H23"/>
  <c r="H33"/>
  <c r="G51"/>
  <c r="H52"/>
  <c r="G55"/>
  <c r="H38"/>
  <c r="G47"/>
  <c r="G40"/>
  <c r="G38"/>
  <c r="G23"/>
  <c r="G46"/>
  <c r="H46"/>
  <c r="H54"/>
  <c r="H29"/>
  <c r="H39"/>
  <c r="F26" l="1"/>
  <c r="F23"/>
  <c r="F21"/>
  <c r="F20"/>
  <c r="F19"/>
  <c r="F18"/>
  <c r="F17"/>
  <c r="F16"/>
  <c r="F15"/>
  <c r="F14"/>
  <c r="F13"/>
  <c r="F12"/>
  <c r="F11"/>
  <c r="D33" i="4"/>
  <c r="B33"/>
  <c r="G68"/>
  <c r="E63"/>
  <c r="D63"/>
  <c r="C63"/>
  <c r="B63"/>
  <c r="G18" i="5"/>
  <c r="H16"/>
  <c r="H13"/>
  <c r="G11"/>
  <c r="G22"/>
  <c r="H19"/>
  <c r="G17"/>
  <c r="H22"/>
  <c r="H20"/>
  <c r="H17"/>
  <c r="G15"/>
  <c r="G12"/>
  <c r="F20" i="4"/>
  <c r="G21" i="5"/>
  <c r="F21" i="4"/>
  <c r="H21" i="5"/>
  <c r="G19"/>
  <c r="G16"/>
  <c r="H14"/>
  <c r="H11"/>
  <c r="F62" i="4"/>
  <c r="G14" i="5"/>
  <c r="H12"/>
  <c r="G62" i="4"/>
  <c r="G20" i="5"/>
  <c r="H18"/>
  <c r="H15"/>
  <c r="G13"/>
  <c r="H62" i="4" l="1"/>
  <c r="G61"/>
  <c r="F61"/>
  <c r="H61" l="1"/>
  <c r="G60"/>
  <c r="F60"/>
  <c r="H60" l="1"/>
  <c r="G59"/>
  <c r="F59"/>
  <c r="H59" l="1"/>
  <c r="G58"/>
  <c r="F58"/>
  <c r="H58" l="1"/>
  <c r="G57"/>
  <c r="F57"/>
  <c r="H57" l="1"/>
  <c r="G56"/>
  <c r="F56"/>
  <c r="H56" l="1"/>
  <c r="G55"/>
  <c r="F55"/>
  <c r="H55" l="1"/>
  <c r="G54"/>
  <c r="F54"/>
  <c r="H54" l="1"/>
  <c r="G53"/>
  <c r="F53"/>
  <c r="H53" l="1"/>
  <c r="G52"/>
  <c r="F52"/>
  <c r="H52" l="1"/>
  <c r="G51"/>
  <c r="F51"/>
  <c r="F63" l="1"/>
  <c r="H51"/>
  <c r="H63" s="1"/>
  <c r="E48"/>
  <c r="D48"/>
  <c r="C48"/>
  <c r="B48"/>
  <c r="F47"/>
  <c r="G47"/>
  <c r="H47" l="1"/>
  <c r="G46"/>
  <c r="F46"/>
  <c r="H46" l="1"/>
  <c r="G45"/>
  <c r="F45"/>
  <c r="H45" l="1"/>
  <c r="G44"/>
  <c r="F44"/>
  <c r="H44" l="1"/>
  <c r="G43"/>
  <c r="F43"/>
  <c r="H43" l="1"/>
  <c r="G42"/>
  <c r="F42"/>
  <c r="H42" l="1"/>
  <c r="G41"/>
  <c r="F41"/>
  <c r="H41" l="1"/>
  <c r="G40"/>
  <c r="F40"/>
  <c r="H40" l="1"/>
  <c r="G39"/>
  <c r="F39"/>
  <c r="H39" l="1"/>
  <c r="G38"/>
  <c r="F38"/>
  <c r="H38" l="1"/>
  <c r="G37"/>
  <c r="F37"/>
  <c r="H37" l="1"/>
  <c r="G36"/>
  <c r="F36"/>
  <c r="F48" l="1"/>
  <c r="H36"/>
  <c r="H48" s="1"/>
  <c r="E33"/>
  <c r="E66" s="1"/>
  <c r="E68" s="1"/>
  <c r="D66"/>
  <c r="D68" s="1"/>
  <c r="C33"/>
  <c r="C66" s="1"/>
  <c r="C68" s="1"/>
  <c r="B66"/>
  <c r="B68" s="1"/>
  <c r="G32"/>
  <c r="F32"/>
  <c r="H32" l="1"/>
  <c r="G31"/>
  <c r="F31"/>
  <c r="H31" l="1"/>
  <c r="F30"/>
  <c r="G30"/>
  <c r="H30" l="1"/>
  <c r="F29"/>
  <c r="G29"/>
  <c r="H29" l="1"/>
  <c r="F28"/>
  <c r="G28"/>
  <c r="H28" l="1"/>
  <c r="F27"/>
  <c r="G27"/>
  <c r="H27" l="1"/>
  <c r="F26"/>
  <c r="G26"/>
  <c r="H26" l="1"/>
  <c r="F25"/>
  <c r="G25"/>
  <c r="H25" l="1"/>
  <c r="F24"/>
  <c r="G24"/>
  <c r="H24" l="1"/>
  <c r="F23"/>
  <c r="G23"/>
  <c r="H23" l="1"/>
  <c r="F22"/>
  <c r="G22"/>
  <c r="H22" l="1"/>
  <c r="G21"/>
  <c r="F33" l="1"/>
  <c r="H21"/>
  <c r="H33" s="1"/>
  <c r="G20"/>
  <c r="H20" l="1"/>
  <c r="F16"/>
  <c r="G16"/>
  <c r="H16" l="1"/>
  <c r="G39" i="3"/>
  <c r="G11"/>
  <c r="G56"/>
  <c r="G21"/>
  <c r="G14"/>
  <c r="H16"/>
  <c r="H13"/>
  <c r="G33"/>
  <c r="G52"/>
  <c r="H48"/>
  <c r="G17"/>
  <c r="H57"/>
  <c r="H33"/>
  <c r="H54"/>
  <c r="G59"/>
  <c r="H22"/>
  <c r="H56"/>
  <c r="H51"/>
  <c r="G54"/>
  <c r="G58"/>
  <c r="H53"/>
  <c r="G30"/>
  <c r="G31"/>
  <c r="G40"/>
  <c r="G22"/>
  <c r="G23"/>
  <c r="H59"/>
  <c r="G48"/>
  <c r="H38"/>
  <c r="G15" i="4"/>
  <c r="H12" i="3"/>
  <c r="H18"/>
  <c r="H40"/>
  <c r="H31"/>
  <c r="H37"/>
  <c r="H30"/>
  <c r="H20"/>
  <c r="H32"/>
  <c r="G34"/>
  <c r="H41"/>
  <c r="H50"/>
  <c r="H49"/>
  <c r="H34"/>
  <c r="H35"/>
  <c r="H17"/>
  <c r="G36"/>
  <c r="G35"/>
  <c r="H14"/>
  <c r="G38"/>
  <c r="H15"/>
  <c r="G57"/>
  <c r="G12"/>
  <c r="G50"/>
  <c r="H21"/>
  <c r="G16"/>
  <c r="F15" i="4"/>
  <c r="G13" i="3"/>
  <c r="G20"/>
  <c r="G15"/>
  <c r="H36"/>
  <c r="H11"/>
  <c r="H19"/>
  <c r="H55"/>
  <c r="G49"/>
  <c r="H58"/>
  <c r="H39"/>
  <c r="G18"/>
  <c r="H52"/>
  <c r="H23"/>
  <c r="G37"/>
  <c r="G51"/>
  <c r="G32"/>
  <c r="G19"/>
  <c r="G55"/>
  <c r="G53"/>
  <c r="G41"/>
  <c r="H15" i="4" l="1"/>
  <c r="C60" i="3"/>
  <c r="D60"/>
  <c r="E60"/>
  <c r="B60"/>
  <c r="C24"/>
  <c r="D24"/>
  <c r="E24"/>
  <c r="B24"/>
  <c r="C42"/>
  <c r="D42"/>
  <c r="E42"/>
  <c r="B42"/>
  <c r="E33" i="1"/>
  <c r="D33"/>
  <c r="C33"/>
  <c r="B33"/>
  <c r="C48"/>
  <c r="D48"/>
  <c r="E48"/>
  <c r="B48"/>
  <c r="C64"/>
  <c r="D64"/>
  <c r="E64"/>
  <c r="B64"/>
  <c r="E65" i="3"/>
  <c r="E67" s="1"/>
  <c r="D65"/>
  <c r="D67" s="1"/>
  <c r="C65"/>
  <c r="B65"/>
  <c r="E62"/>
  <c r="D62"/>
  <c r="C62"/>
  <c r="B62"/>
  <c r="F59"/>
  <c r="F58"/>
  <c r="F57"/>
  <c r="F56"/>
  <c r="F55"/>
  <c r="F54"/>
  <c r="F53"/>
  <c r="F52"/>
  <c r="F51"/>
  <c r="F50"/>
  <c r="F49"/>
  <c r="F48"/>
  <c r="E44"/>
  <c r="D44"/>
  <c r="C44"/>
  <c r="B44"/>
  <c r="F41"/>
  <c r="F40"/>
  <c r="F39"/>
  <c r="F38"/>
  <c r="F37"/>
  <c r="F36"/>
  <c r="F35"/>
  <c r="F34"/>
  <c r="F33"/>
  <c r="F32"/>
  <c r="F31"/>
  <c r="F30"/>
  <c r="E26"/>
  <c r="D26"/>
  <c r="C26"/>
  <c r="B26"/>
  <c r="F23"/>
  <c r="F22"/>
  <c r="F21"/>
  <c r="F19"/>
  <c r="F18"/>
  <c r="F17"/>
  <c r="F16"/>
  <c r="F15"/>
  <c r="F14"/>
  <c r="F13"/>
  <c r="F12"/>
  <c r="F11"/>
  <c r="F45" l="1"/>
  <c r="F43"/>
  <c r="F25"/>
  <c r="F61"/>
  <c r="F63"/>
  <c r="B67"/>
  <c r="C67"/>
  <c r="F27"/>
  <c r="E69" i="1"/>
  <c r="D69"/>
  <c r="G63"/>
  <c r="F68" i="3" l="1"/>
  <c r="B69" i="1"/>
  <c r="F56"/>
  <c r="G29"/>
  <c r="G32"/>
  <c r="F63"/>
  <c r="G38"/>
  <c r="G37"/>
  <c r="F60"/>
  <c r="G36"/>
  <c r="G39"/>
  <c r="G24"/>
  <c r="G42"/>
  <c r="G28"/>
  <c r="G23"/>
  <c r="G60"/>
  <c r="G21"/>
  <c r="G15"/>
  <c r="F54"/>
  <c r="G27"/>
  <c r="G22"/>
  <c r="F52"/>
  <c r="G25"/>
  <c r="G26"/>
  <c r="F58"/>
  <c r="G31"/>
  <c r="F62"/>
  <c r="G45"/>
  <c r="G52"/>
  <c r="G57"/>
  <c r="F57"/>
  <c r="G58"/>
  <c r="G16"/>
  <c r="F59"/>
  <c r="G56"/>
  <c r="G61"/>
  <c r="F61"/>
  <c r="G62"/>
  <c r="G59"/>
  <c r="F55"/>
  <c r="G20"/>
  <c r="G40"/>
  <c r="G43"/>
  <c r="G47"/>
  <c r="G46"/>
  <c r="G55"/>
  <c r="G30"/>
  <c r="G44"/>
  <c r="G53"/>
  <c r="F53"/>
  <c r="G54"/>
  <c r="G41"/>
  <c r="H53" l="1"/>
  <c r="H55"/>
  <c r="H57"/>
  <c r="H59"/>
  <c r="H61"/>
  <c r="H62"/>
  <c r="H54"/>
  <c r="H56"/>
  <c r="H58"/>
  <c r="H60"/>
  <c r="H63"/>
  <c r="F64"/>
  <c r="B19" i="8" s="1"/>
  <c r="H52" i="1"/>
  <c r="F36"/>
  <c r="F38"/>
  <c r="F45"/>
  <c r="F42"/>
  <c r="F39"/>
  <c r="F43"/>
  <c r="F44"/>
  <c r="F41"/>
  <c r="F40"/>
  <c r="F37"/>
  <c r="F47"/>
  <c r="F46"/>
  <c r="H37" l="1"/>
  <c r="H38"/>
  <c r="H39"/>
  <c r="H40"/>
  <c r="H41"/>
  <c r="H42"/>
  <c r="H43"/>
  <c r="H44"/>
  <c r="H45"/>
  <c r="H46"/>
  <c r="H47"/>
  <c r="H64"/>
  <c r="B20" i="8" s="1"/>
  <c r="F48" i="1"/>
  <c r="B12" i="8" s="1"/>
  <c r="H36" i="1"/>
  <c r="D20" i="8"/>
  <c r="D12"/>
  <c r="F30" i="1"/>
  <c r="F23"/>
  <c r="F25"/>
  <c r="F29"/>
  <c r="F24"/>
  <c r="F28"/>
  <c r="F21"/>
  <c r="F31"/>
  <c r="F26"/>
  <c r="F32"/>
  <c r="F27"/>
  <c r="F22"/>
  <c r="H48" l="1"/>
  <c r="B13" i="8" s="1"/>
  <c r="H23" i="1"/>
  <c r="H24"/>
  <c r="H25"/>
  <c r="H26"/>
  <c r="H27"/>
  <c r="H28"/>
  <c r="H29"/>
  <c r="H30"/>
  <c r="H31"/>
  <c r="H32"/>
  <c r="F33"/>
  <c r="B5" i="8" s="1"/>
  <c r="H21" i="1"/>
  <c r="H22"/>
  <c r="D19" i="8"/>
  <c r="D13"/>
  <c r="D5"/>
  <c r="F20" i="1"/>
  <c r="H33" l="1"/>
  <c r="B6" i="8" s="1"/>
  <c r="H20" i="1"/>
  <c r="D6" i="8"/>
  <c r="F15" i="1"/>
  <c r="F16"/>
  <c r="H15" l="1"/>
  <c r="H16"/>
  <c r="C69" s="1"/>
  <c r="G69" s="1"/>
</calcChain>
</file>

<file path=xl/sharedStrings.xml><?xml version="1.0" encoding="utf-8"?>
<sst xmlns="http://schemas.openxmlformats.org/spreadsheetml/2006/main" count="475" uniqueCount="131">
  <si>
    <t xml:space="preserve">Neighborhood: </t>
  </si>
  <si>
    <t>PAR  #1</t>
  </si>
  <si>
    <t>PAR  #2</t>
  </si>
  <si>
    <t>PAR  #3</t>
  </si>
  <si>
    <t>PAR #4</t>
  </si>
  <si>
    <t>Total # of parks</t>
  </si>
  <si>
    <t>% of parks with physical activity resource</t>
  </si>
  <si>
    <t>Average % of items present</t>
  </si>
  <si>
    <t>Key</t>
  </si>
  <si>
    <t>Features/Amenities Present: 1, Not present: 0</t>
  </si>
  <si>
    <t>Incivilities: Present: 0, Not present: 1</t>
  </si>
  <si>
    <t>Date</t>
  </si>
  <si>
    <t>Data Col</t>
  </si>
  <si>
    <t>Time(start/stop)</t>
  </si>
  <si>
    <t>Type of Resource</t>
  </si>
  <si>
    <t>Approximate Size</t>
  </si>
  <si>
    <t>Capacity (indoor)</t>
  </si>
  <si>
    <t>Cost</t>
  </si>
  <si>
    <t>Hours</t>
  </si>
  <si>
    <t>Signage: Hours</t>
  </si>
  <si>
    <t>Signage: Rules</t>
  </si>
  <si>
    <t>Features</t>
  </si>
  <si>
    <t>Baseball Field</t>
  </si>
  <si>
    <t>Basketball court</t>
  </si>
  <si>
    <t>Soccer field</t>
  </si>
  <si>
    <t>Bike Rack</t>
  </si>
  <si>
    <t>Exercise stations</t>
  </si>
  <si>
    <t>Play equipment</t>
  </si>
  <si>
    <t>Pool &gt;3ft</t>
  </si>
  <si>
    <t>Sandbox</t>
  </si>
  <si>
    <t>Sidewalk</t>
  </si>
  <si>
    <t>Tennis courts</t>
  </si>
  <si>
    <t>Trails--running/biking</t>
  </si>
  <si>
    <t>VB courts</t>
  </si>
  <si>
    <t>Wading Pool &lt; 3ft</t>
  </si>
  <si>
    <t>Amenity</t>
  </si>
  <si>
    <t>Access Points</t>
  </si>
  <si>
    <t>Bathrooms</t>
  </si>
  <si>
    <t>Benches</t>
  </si>
  <si>
    <t>Drinking fountain</t>
  </si>
  <si>
    <t>Fountains</t>
  </si>
  <si>
    <t>Landscaping efforts</t>
  </si>
  <si>
    <t>Lighting</t>
  </si>
  <si>
    <t>Picnic tables shaded</t>
  </si>
  <si>
    <t>Picnic tables no-shade</t>
  </si>
  <si>
    <t>Shelters</t>
  </si>
  <si>
    <t>Shower/Locker room</t>
  </si>
  <si>
    <t>Trash Containers</t>
  </si>
  <si>
    <t>Incivilities</t>
  </si>
  <si>
    <t>Auditory annoyance</t>
  </si>
  <si>
    <t>Broken glass</t>
  </si>
  <si>
    <t>Dog refuse</t>
  </si>
  <si>
    <t>Dogs unattended</t>
  </si>
  <si>
    <t>Evidence of alcohol use</t>
  </si>
  <si>
    <t>Evidence of substance use</t>
  </si>
  <si>
    <t>Graffiti/tagging</t>
  </si>
  <si>
    <t>Litter</t>
  </si>
  <si>
    <t>No grass</t>
  </si>
  <si>
    <t>Overgrown grass</t>
  </si>
  <si>
    <t xml:space="preserve">Sex paraphernalia </t>
  </si>
  <si>
    <t>Vandalism</t>
  </si>
  <si>
    <t>Total</t>
  </si>
  <si>
    <t xml:space="preserve">Max total: 39 </t>
  </si>
  <si>
    <t>% Total items present</t>
  </si>
  <si>
    <t>PAR #1</t>
  </si>
  <si>
    <t>PAR #2</t>
  </si>
  <si>
    <t>Average score for neighborhood</t>
  </si>
  <si>
    <t>Ratings</t>
  </si>
  <si>
    <t>Features/Amenities 3: Good, 2: Mediocre, 1: Poor, 0: Not present</t>
  </si>
  <si>
    <t>Incivilities: 4: Not present, 3: a little, 2: a medium amount, 1: a lot</t>
  </si>
  <si>
    <t>Facility</t>
  </si>
  <si>
    <t>Average total feature rating for neighborhood</t>
  </si>
  <si>
    <t>Average total amenity rating for neighborhood</t>
  </si>
  <si>
    <t>Total Score for Park</t>
  </si>
  <si>
    <t>Max total score : 148</t>
  </si>
  <si>
    <t xml:space="preserve">%Max Score </t>
  </si>
  <si>
    <t>Amenities</t>
  </si>
  <si>
    <t>Subtotal of Incivilities</t>
  </si>
  <si>
    <t>Average % total incivilities:</t>
  </si>
  <si>
    <t>Subtotal of Amenities</t>
  </si>
  <si>
    <t>Average % total amenities:</t>
  </si>
  <si>
    <t>Subtotal of Features</t>
  </si>
  <si>
    <t>Average % total features:</t>
  </si>
  <si>
    <t>Average % score for neighborhood</t>
  </si>
  <si>
    <t>Average total score for neighborhood</t>
  </si>
  <si>
    <t>PAR # 3</t>
  </si>
  <si>
    <t>Total # of Parks in Neighborhood</t>
  </si>
  <si>
    <t>Total #  Physical Activity Resources in Neighborhood</t>
  </si>
  <si>
    <t>Total #  Physical Activity Resource in Neighborhood</t>
  </si>
  <si>
    <t>Average Rating for Features of individual park*</t>
  </si>
  <si>
    <t>Average Rating for Amenities of individual park*</t>
  </si>
  <si>
    <t>Average Rating for Incivilities of individual park*</t>
  </si>
  <si>
    <t>*Averages include only resources that were present and rated</t>
  </si>
  <si>
    <t>Community: Dorchester Neighborhood #1: Fields Corner</t>
  </si>
  <si>
    <t>Community: Dorchester Neighborhood #2: Savin Hill</t>
  </si>
  <si>
    <t xml:space="preserve">Community: Dorchester Neighborhood: Fields Corner </t>
  </si>
  <si>
    <t xml:space="preserve">Community: Dorchester </t>
  </si>
  <si>
    <t>Neighborhood #1: Fields Corner</t>
  </si>
  <si>
    <t>Average for Community</t>
  </si>
  <si>
    <t>Average % of total items present</t>
  </si>
  <si>
    <t>Average rating of features</t>
  </si>
  <si>
    <t>Average subtotal of amenities</t>
  </si>
  <si>
    <t>Average rating of amenities</t>
  </si>
  <si>
    <t>Average rating of incivilities</t>
  </si>
  <si>
    <t>Average rating for neighborhood</t>
  </si>
  <si>
    <t>Average total incivility rating for neighborhood</t>
  </si>
  <si>
    <t xml:space="preserve">Total Number of Features </t>
  </si>
  <si>
    <t>Total Number of Amenities</t>
  </si>
  <si>
    <t>Average subtotal of features' rating</t>
  </si>
  <si>
    <t>Subtotal of Number of Incivilities, not present</t>
  </si>
  <si>
    <t>Total Number of Incivilities, not present</t>
  </si>
  <si>
    <t>Average subtotal of incivilites ratings</t>
  </si>
  <si>
    <t>Average subtotal of Number of Features</t>
  </si>
  <si>
    <t xml:space="preserve">Average subtotal of features: </t>
  </si>
  <si>
    <t xml:space="preserve">Average subtotal of amenities: </t>
  </si>
  <si>
    <t>Average subtotal of features</t>
  </si>
  <si>
    <t>Average subtotal of incivilities</t>
  </si>
  <si>
    <t>Average subtotal of Number of Amenities</t>
  </si>
  <si>
    <t>Average subtotal of amenities' ratings</t>
  </si>
  <si>
    <t>Totals</t>
  </si>
  <si>
    <t>Average % of max rating score</t>
  </si>
  <si>
    <t>Average % of PAR with amenities</t>
  </si>
  <si>
    <t>Average % of PAR with features</t>
  </si>
  <si>
    <t xml:space="preserve">Average % of PAR without Incivilities </t>
  </si>
  <si>
    <t>Average % of PAR without incivilities</t>
  </si>
  <si>
    <t>Neighborhood #2: Savin Hill</t>
  </si>
  <si>
    <t>Total #  Physical Activity Resource in Neighbor hood</t>
  </si>
  <si>
    <t>Average % score for neighbor hood</t>
  </si>
  <si>
    <t xml:space="preserve">Neighborhood #1: </t>
  </si>
  <si>
    <t xml:space="preserve">Neighborhood #2: </t>
  </si>
  <si>
    <t xml:space="preserve">Community: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</si>
</sst>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8" tint="0.79998168889431442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8" tint="0.79998168889431442"/>
      </patternFill>
    </fill>
    <fill>
      <patternFill patternType="solid">
        <fgColor theme="7" tint="0.79998168889431442"/>
        <bgColor theme="8" tint="0.59999389629810485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4"/>
      </top>
      <bottom style="double">
        <color theme="4"/>
      </bottom>
      <diagonal/>
    </border>
    <border>
      <left/>
      <right style="thin">
        <color theme="8" tint="0.39997558519241921"/>
      </right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thin">
        <color theme="8" tint="0.59996337778862885"/>
      </left>
      <right style="thin">
        <color theme="8" tint="0.59996337778862885"/>
      </right>
      <top style="double">
        <color theme="4"/>
      </top>
      <bottom style="double">
        <color theme="4"/>
      </bottom>
      <diagonal/>
    </border>
    <border>
      <left style="thin">
        <color theme="8" tint="0.59996337778862885"/>
      </left>
      <right/>
      <top style="double">
        <color theme="4"/>
      </top>
      <bottom style="double">
        <color theme="4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4"/>
      </top>
      <bottom style="double">
        <color theme="4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4"/>
      </top>
      <bottom style="double">
        <color theme="4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4"/>
      </top>
      <bottom/>
      <diagonal/>
    </border>
    <border>
      <left style="thin">
        <color theme="8" tint="0.59996337778862885"/>
      </left>
      <right style="thin">
        <color theme="8" tint="0.59996337778862885"/>
      </right>
      <top/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4"/>
      </top>
      <bottom style="thin">
        <color theme="4"/>
      </bottom>
      <diagonal/>
    </border>
    <border>
      <left style="thin">
        <color theme="8" tint="0.39997558519241921"/>
      </left>
      <right style="thin">
        <color theme="8" tint="0.39994506668294322"/>
      </right>
      <top style="thin">
        <color theme="4"/>
      </top>
      <bottom style="double">
        <color theme="4"/>
      </bottom>
      <diagonal/>
    </border>
    <border>
      <left style="thin">
        <color theme="8" tint="0.39994506668294322"/>
      </left>
      <right style="thin">
        <color theme="8" tint="0.39997558519241921"/>
      </right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0">
    <xf numFmtId="0" fontId="0" fillId="0" borderId="0" xfId="0"/>
    <xf numFmtId="0" fontId="0" fillId="0" borderId="0" xfId="0"/>
    <xf numFmtId="0" fontId="1" fillId="0" borderId="1" xfId="1"/>
    <xf numFmtId="0" fontId="1" fillId="0" borderId="4" xfId="1" applyBorder="1"/>
    <xf numFmtId="0" fontId="0" fillId="0" borderId="0" xfId="0" applyAlignment="1">
      <alignment wrapText="1"/>
    </xf>
    <xf numFmtId="0" fontId="1" fillId="3" borderId="2" xfId="1" applyFont="1" applyFill="1" applyBorder="1" applyAlignment="1">
      <alignment wrapText="1"/>
    </xf>
    <xf numFmtId="0" fontId="1" fillId="3" borderId="3" xfId="1" applyFont="1" applyFill="1" applyBorder="1"/>
    <xf numFmtId="0" fontId="1" fillId="3" borderId="3" xfId="1" applyFont="1" applyFill="1" applyBorder="1" applyAlignment="1">
      <alignment wrapText="1"/>
    </xf>
    <xf numFmtId="14" fontId="1" fillId="3" borderId="3" xfId="1" applyNumberFormat="1" applyFont="1" applyFill="1" applyBorder="1"/>
    <xf numFmtId="0" fontId="1" fillId="3" borderId="1" xfId="1" applyFill="1"/>
    <xf numFmtId="9" fontId="1" fillId="3" borderId="5" xfId="1" applyNumberFormat="1" applyFill="1" applyBorder="1"/>
    <xf numFmtId="0" fontId="1" fillId="3" borderId="8" xfId="1" applyFill="1" applyBorder="1"/>
    <xf numFmtId="9" fontId="1" fillId="3" borderId="8" xfId="1" applyNumberFormat="1" applyFill="1" applyBorder="1"/>
    <xf numFmtId="0" fontId="1" fillId="3" borderId="1" xfId="1" applyFill="1" applyAlignment="1">
      <alignment wrapText="1"/>
    </xf>
    <xf numFmtId="2" fontId="1" fillId="3" borderId="3" xfId="1" applyNumberFormat="1" applyFont="1" applyFill="1" applyBorder="1"/>
    <xf numFmtId="0" fontId="1" fillId="3" borderId="8" xfId="1" applyFill="1" applyBorder="1" applyAlignment="1">
      <alignment wrapText="1"/>
    </xf>
    <xf numFmtId="9" fontId="1" fillId="3" borderId="3" xfId="1" applyNumberFormat="1" applyFont="1" applyFill="1" applyBorder="1"/>
    <xf numFmtId="0" fontId="0" fillId="4" borderId="0" xfId="0" applyFill="1"/>
    <xf numFmtId="0" fontId="1" fillId="3" borderId="2" xfId="1" applyFont="1" applyFill="1" applyBorder="1" applyAlignment="1"/>
    <xf numFmtId="0" fontId="2" fillId="3" borderId="2" xfId="1" applyFont="1" applyFill="1" applyBorder="1" applyAlignment="1">
      <alignment wrapText="1"/>
    </xf>
    <xf numFmtId="2" fontId="1" fillId="3" borderId="1" xfId="1" applyNumberFormat="1" applyFill="1"/>
    <xf numFmtId="2" fontId="1" fillId="3" borderId="5" xfId="1" applyNumberFormat="1" applyFill="1" applyBorder="1"/>
    <xf numFmtId="2" fontId="1" fillId="3" borderId="6" xfId="1" applyNumberFormat="1" applyFill="1" applyBorder="1"/>
    <xf numFmtId="10" fontId="1" fillId="3" borderId="8" xfId="1" applyNumberFormat="1" applyFill="1" applyBorder="1" applyAlignment="1">
      <alignment wrapText="1"/>
    </xf>
    <xf numFmtId="14" fontId="1" fillId="3" borderId="8" xfId="1" applyNumberFormat="1" applyFill="1" applyBorder="1"/>
    <xf numFmtId="2" fontId="1" fillId="3" borderId="8" xfId="1" applyNumberFormat="1" applyFill="1" applyBorder="1"/>
    <xf numFmtId="0" fontId="1" fillId="5" borderId="8" xfId="1" applyFont="1" applyFill="1" applyBorder="1" applyAlignment="1">
      <alignment wrapText="1"/>
    </xf>
    <xf numFmtId="0" fontId="1" fillId="5" borderId="8" xfId="1" applyFont="1" applyFill="1" applyBorder="1"/>
    <xf numFmtId="0" fontId="1" fillId="5" borderId="8" xfId="1" applyFill="1" applyBorder="1" applyAlignment="1">
      <alignment wrapText="1"/>
    </xf>
    <xf numFmtId="0" fontId="1" fillId="6" borderId="8" xfId="1" applyFont="1" applyFill="1" applyBorder="1"/>
    <xf numFmtId="0" fontId="1" fillId="6" borderId="8" xfId="1" applyFont="1" applyFill="1" applyBorder="1" applyAlignment="1">
      <alignment wrapText="1"/>
    </xf>
    <xf numFmtId="0" fontId="1" fillId="6" borderId="8" xfId="1" applyFill="1" applyBorder="1"/>
    <xf numFmtId="0" fontId="1" fillId="5" borderId="8" xfId="1" applyFill="1" applyBorder="1"/>
    <xf numFmtId="14" fontId="1" fillId="5" borderId="8" xfId="1" applyNumberFormat="1" applyFont="1" applyFill="1" applyBorder="1"/>
    <xf numFmtId="0" fontId="2" fillId="6" borderId="8" xfId="1" applyFont="1" applyFill="1" applyBorder="1"/>
    <xf numFmtId="2" fontId="1" fillId="5" borderId="8" xfId="1" applyNumberFormat="1" applyFont="1" applyFill="1" applyBorder="1"/>
    <xf numFmtId="2" fontId="1" fillId="6" borderId="8" xfId="1" applyNumberFormat="1" applyFont="1" applyFill="1" applyBorder="1"/>
    <xf numFmtId="0" fontId="2" fillId="5" borderId="8" xfId="1" applyFont="1" applyFill="1" applyBorder="1" applyAlignment="1">
      <alignment wrapText="1"/>
    </xf>
    <xf numFmtId="2" fontId="1" fillId="5" borderId="8" xfId="1" applyNumberFormat="1" applyFill="1" applyBorder="1"/>
    <xf numFmtId="0" fontId="2" fillId="5" borderId="8" xfId="1" applyFont="1" applyFill="1" applyBorder="1"/>
    <xf numFmtId="0" fontId="2" fillId="6" borderId="8" xfId="1" applyFont="1" applyFill="1" applyBorder="1" applyAlignment="1">
      <alignment wrapText="1"/>
    </xf>
    <xf numFmtId="9" fontId="1" fillId="5" borderId="8" xfId="1" applyNumberFormat="1" applyFont="1" applyFill="1" applyBorder="1"/>
    <xf numFmtId="9" fontId="1" fillId="5" borderId="5" xfId="1" applyNumberFormat="1" applyFill="1" applyBorder="1"/>
    <xf numFmtId="0" fontId="1" fillId="5" borderId="5" xfId="1" applyFill="1" applyBorder="1" applyAlignment="1">
      <alignment wrapText="1"/>
    </xf>
    <xf numFmtId="2" fontId="1" fillId="5" borderId="5" xfId="1" applyNumberFormat="1" applyFill="1" applyBorder="1"/>
    <xf numFmtId="10" fontId="1" fillId="5" borderId="8" xfId="1" applyNumberFormat="1" applyFont="1" applyFill="1" applyBorder="1" applyAlignment="1">
      <alignment wrapText="1"/>
    </xf>
    <xf numFmtId="10" fontId="1" fillId="6" borderId="8" xfId="1" applyNumberFormat="1" applyFont="1" applyFill="1" applyBorder="1" applyAlignment="1">
      <alignment wrapText="1"/>
    </xf>
    <xf numFmtId="1" fontId="1" fillId="5" borderId="8" xfId="1" applyNumberFormat="1" applyFont="1" applyFill="1" applyBorder="1"/>
    <xf numFmtId="9" fontId="1" fillId="6" borderId="8" xfId="1" applyNumberFormat="1" applyFont="1" applyFill="1" applyBorder="1"/>
    <xf numFmtId="0" fontId="2" fillId="5" borderId="10" xfId="1" applyFont="1" applyFill="1" applyBorder="1"/>
    <xf numFmtId="0" fontId="0" fillId="6" borderId="10" xfId="0" applyFont="1" applyFill="1" applyBorder="1"/>
    <xf numFmtId="0" fontId="0" fillId="4" borderId="10" xfId="0" applyFill="1" applyBorder="1"/>
    <xf numFmtId="0" fontId="1" fillId="5" borderId="1" xfId="1" applyFill="1"/>
    <xf numFmtId="0" fontId="1" fillId="6" borderId="1" xfId="1" applyFill="1"/>
    <xf numFmtId="0" fontId="1" fillId="5" borderId="9" xfId="1" applyFont="1" applyFill="1" applyBorder="1"/>
    <xf numFmtId="9" fontId="1" fillId="5" borderId="9" xfId="1" applyNumberFormat="1" applyFont="1" applyFill="1" applyBorder="1"/>
    <xf numFmtId="0" fontId="1" fillId="5" borderId="9" xfId="1" applyFont="1" applyFill="1" applyBorder="1" applyAlignment="1">
      <alignment wrapText="1"/>
    </xf>
    <xf numFmtId="2" fontId="1" fillId="5" borderId="9" xfId="1" applyNumberFormat="1" applyFont="1" applyFill="1" applyBorder="1"/>
    <xf numFmtId="2" fontId="1" fillId="5" borderId="9" xfId="1" applyNumberFormat="1" applyFill="1" applyBorder="1"/>
    <xf numFmtId="0" fontId="1" fillId="5" borderId="11" xfId="1" applyFill="1" applyBorder="1" applyAlignment="1">
      <alignment wrapText="1"/>
    </xf>
    <xf numFmtId="9" fontId="1" fillId="5" borderId="11" xfId="1" applyNumberFormat="1" applyFill="1" applyBorder="1"/>
    <xf numFmtId="2" fontId="1" fillId="5" borderId="11" xfId="1" applyNumberFormat="1" applyFill="1" applyBorder="1"/>
    <xf numFmtId="0" fontId="1" fillId="5" borderId="12" xfId="1" applyFont="1" applyFill="1" applyBorder="1" applyAlignment="1">
      <alignment wrapText="1"/>
    </xf>
    <xf numFmtId="0" fontId="1" fillId="5" borderId="7" xfId="1" applyFont="1" applyFill="1" applyBorder="1" applyAlignment="1">
      <alignment wrapText="1"/>
    </xf>
    <xf numFmtId="0" fontId="1" fillId="5" borderId="13" xfId="1" applyFont="1" applyFill="1" applyBorder="1" applyAlignment="1">
      <alignment wrapText="1"/>
    </xf>
    <xf numFmtId="0" fontId="2" fillId="6" borderId="12" xfId="1" applyFont="1" applyFill="1" applyBorder="1"/>
    <xf numFmtId="0" fontId="1" fillId="6" borderId="7" xfId="1" applyFont="1" applyFill="1" applyBorder="1"/>
    <xf numFmtId="0" fontId="1" fillId="6" borderId="13" xfId="1" applyFont="1" applyFill="1" applyBorder="1"/>
    <xf numFmtId="0" fontId="1" fillId="5" borderId="12" xfId="1" applyFont="1" applyFill="1" applyBorder="1"/>
    <xf numFmtId="0" fontId="1" fillId="5" borderId="7" xfId="1" applyFont="1" applyFill="1" applyBorder="1"/>
    <xf numFmtId="2" fontId="1" fillId="5" borderId="13" xfId="1" applyNumberFormat="1" applyFont="1" applyFill="1" applyBorder="1"/>
    <xf numFmtId="0" fontId="1" fillId="6" borderId="12" xfId="1" applyFont="1" applyFill="1" applyBorder="1"/>
    <xf numFmtId="9" fontId="1" fillId="5" borderId="7" xfId="1" applyNumberFormat="1" applyFont="1" applyFill="1" applyBorder="1"/>
    <xf numFmtId="9" fontId="1" fillId="5" borderId="13" xfId="1" applyNumberFormat="1" applyFont="1" applyFill="1" applyBorder="1"/>
    <xf numFmtId="0" fontId="2" fillId="5" borderId="12" xfId="1" applyFont="1" applyFill="1" applyBorder="1"/>
    <xf numFmtId="1" fontId="1" fillId="5" borderId="7" xfId="1" applyNumberFormat="1" applyFont="1" applyFill="1" applyBorder="1"/>
    <xf numFmtId="9" fontId="1" fillId="6" borderId="7" xfId="1" applyNumberFormat="1" applyFont="1" applyFill="1" applyBorder="1"/>
    <xf numFmtId="2" fontId="1" fillId="6" borderId="13" xfId="1" applyNumberFormat="1" applyFont="1" applyFill="1" applyBorder="1"/>
    <xf numFmtId="0" fontId="1" fillId="2" borderId="8" xfId="1" applyFont="1" applyFill="1" applyBorder="1"/>
    <xf numFmtId="0" fontId="1" fillId="2" borderId="8" xfId="1" applyFont="1" applyFill="1" applyBorder="1" applyAlignment="1">
      <alignment wrapText="1"/>
    </xf>
    <xf numFmtId="0" fontId="1" fillId="7" borderId="8" xfId="1" applyFont="1" applyFill="1" applyBorder="1"/>
    <xf numFmtId="0" fontId="1" fillId="7" borderId="8" xfId="1" applyFont="1" applyFill="1" applyBorder="1" applyAlignment="1">
      <alignment wrapText="1"/>
    </xf>
    <xf numFmtId="9" fontId="1" fillId="7" borderId="8" xfId="1" applyNumberFormat="1" applyFont="1" applyFill="1" applyBorder="1"/>
    <xf numFmtId="9" fontId="1" fillId="2" borderId="8" xfId="1" applyNumberFormat="1" applyFont="1" applyFill="1" applyBorder="1"/>
    <xf numFmtId="0" fontId="0" fillId="8" borderId="10" xfId="0" applyFill="1" applyBorder="1"/>
    <xf numFmtId="0" fontId="1" fillId="6" borderId="10" xfId="0" applyFont="1" applyFill="1" applyBorder="1" applyAlignment="1">
      <alignment wrapText="1"/>
    </xf>
    <xf numFmtId="0" fontId="1" fillId="5" borderId="1" xfId="1" applyFill="1" applyAlignment="1">
      <alignment wrapText="1"/>
    </xf>
    <xf numFmtId="0" fontId="1" fillId="6" borderId="1" xfId="1" applyFill="1" applyAlignment="1">
      <alignment wrapText="1"/>
    </xf>
    <xf numFmtId="0" fontId="0" fillId="4" borderId="10" xfId="0" applyFill="1" applyBorder="1" applyAlignment="1">
      <alignment wrapText="1"/>
    </xf>
    <xf numFmtId="0" fontId="1" fillId="3" borderId="5" xfId="1" applyFont="1" applyFill="1" applyBorder="1" applyAlignment="1">
      <alignment wrapText="1"/>
    </xf>
  </cellXfs>
  <cellStyles count="2">
    <cellStyle name="Normal" xfId="0" builtinId="0"/>
    <cellStyle name="Total" xfId="1" builtin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zoomScaleNormal="100" workbookViewId="0">
      <pane ySplit="1" topLeftCell="A62" activePane="bottomLeft" state="frozen"/>
      <selection pane="bottomLeft" activeCell="G69" sqref="G69"/>
    </sheetView>
  </sheetViews>
  <sheetFormatPr defaultRowHeight="15"/>
  <cols>
    <col min="1" max="1" width="17.85546875" style="88" customWidth="1"/>
    <col min="2" max="2" width="10.140625" style="51" customWidth="1"/>
    <col min="3" max="3" width="10.7109375" style="51" customWidth="1"/>
    <col min="4" max="4" width="10" style="51" customWidth="1"/>
    <col min="5" max="5" width="9.7109375" style="51" customWidth="1"/>
    <col min="6" max="7" width="10" style="51" customWidth="1"/>
    <col min="8" max="8" width="11.5703125" style="51" customWidth="1"/>
  </cols>
  <sheetData>
    <row r="1" spans="1:8" ht="105.75" thickBot="1">
      <c r="A1" s="26" t="s">
        <v>93</v>
      </c>
      <c r="B1" s="27" t="s">
        <v>1</v>
      </c>
      <c r="C1" s="27" t="s">
        <v>2</v>
      </c>
      <c r="D1" s="27" t="s">
        <v>3</v>
      </c>
      <c r="E1" s="27" t="s">
        <v>4</v>
      </c>
      <c r="F1" s="26" t="s">
        <v>87</v>
      </c>
      <c r="G1" s="26" t="s">
        <v>5</v>
      </c>
      <c r="H1" s="45" t="s">
        <v>6</v>
      </c>
    </row>
    <row r="2" spans="1:8" ht="16.5" thickTop="1" thickBot="1">
      <c r="A2" s="30"/>
      <c r="B2" s="29"/>
      <c r="C2" s="29"/>
      <c r="D2" s="29"/>
      <c r="E2" s="29"/>
      <c r="F2" s="30"/>
      <c r="G2" s="30"/>
      <c r="H2" s="46"/>
    </row>
    <row r="3" spans="1:8" ht="16.5" thickTop="1" thickBot="1">
      <c r="A3" s="26" t="s">
        <v>8</v>
      </c>
      <c r="B3" s="27"/>
      <c r="C3" s="27"/>
      <c r="D3" s="27"/>
      <c r="E3" s="27"/>
      <c r="F3" s="27"/>
      <c r="G3" s="27"/>
      <c r="H3" s="27"/>
    </row>
    <row r="4" spans="1:8" ht="46.5" thickTop="1" thickBot="1">
      <c r="A4" s="30" t="s">
        <v>9</v>
      </c>
      <c r="B4" s="29"/>
      <c r="C4" s="29"/>
      <c r="D4" s="29"/>
      <c r="E4" s="29"/>
      <c r="F4" s="29"/>
      <c r="G4" s="29"/>
      <c r="H4" s="29"/>
    </row>
    <row r="5" spans="1:8" ht="46.5" thickTop="1" thickBot="1">
      <c r="A5" s="26" t="s">
        <v>10</v>
      </c>
      <c r="B5" s="27"/>
      <c r="C5" s="27"/>
      <c r="D5" s="27"/>
      <c r="E5" s="27"/>
      <c r="F5" s="27"/>
      <c r="G5" s="27"/>
      <c r="H5" s="27"/>
    </row>
    <row r="6" spans="1:8" ht="16.5" thickTop="1" thickBot="1">
      <c r="A6" s="30"/>
      <c r="B6" s="29"/>
      <c r="C6" s="29"/>
      <c r="D6" s="29"/>
      <c r="E6" s="29"/>
      <c r="F6" s="29"/>
      <c r="G6" s="29"/>
      <c r="H6" s="29"/>
    </row>
    <row r="7" spans="1:8" ht="16.5" thickTop="1" thickBot="1">
      <c r="A7" s="26" t="s">
        <v>11</v>
      </c>
      <c r="B7" s="33">
        <v>40520</v>
      </c>
      <c r="C7" s="33">
        <v>40511</v>
      </c>
      <c r="D7" s="33">
        <v>40568</v>
      </c>
      <c r="E7" s="33">
        <v>40557</v>
      </c>
      <c r="F7" s="27"/>
      <c r="G7" s="27"/>
      <c r="H7" s="27"/>
    </row>
    <row r="8" spans="1:8" ht="16.5" thickTop="1" thickBot="1">
      <c r="A8" s="30" t="s">
        <v>12</v>
      </c>
      <c r="B8" s="29"/>
      <c r="C8" s="29"/>
      <c r="D8" s="29"/>
      <c r="E8" s="29"/>
      <c r="F8" s="29"/>
      <c r="G8" s="29"/>
      <c r="H8" s="29"/>
    </row>
    <row r="9" spans="1:8" ht="16.5" thickTop="1" thickBot="1">
      <c r="A9" s="26" t="s">
        <v>13</v>
      </c>
      <c r="B9" s="27"/>
      <c r="C9" s="27"/>
      <c r="D9" s="27"/>
      <c r="E9" s="27"/>
      <c r="F9" s="27"/>
      <c r="G9" s="27"/>
      <c r="H9" s="27"/>
    </row>
    <row r="10" spans="1:8" ht="16.5" thickTop="1" thickBot="1">
      <c r="A10" s="30" t="s">
        <v>14</v>
      </c>
      <c r="B10" s="29"/>
      <c r="C10" s="29"/>
      <c r="D10" s="29"/>
      <c r="E10" s="29"/>
      <c r="F10" s="29"/>
      <c r="G10" s="29"/>
      <c r="H10" s="29"/>
    </row>
    <row r="11" spans="1:8" ht="16.5" thickTop="1" thickBot="1">
      <c r="A11" s="26" t="s">
        <v>15</v>
      </c>
      <c r="B11" s="27"/>
      <c r="C11" s="27"/>
      <c r="D11" s="27"/>
      <c r="E11" s="27"/>
      <c r="F11" s="27"/>
      <c r="G11" s="27"/>
      <c r="H11" s="27"/>
    </row>
    <row r="12" spans="1:8" ht="16.5" thickTop="1" thickBot="1">
      <c r="A12" s="30" t="s">
        <v>16</v>
      </c>
      <c r="B12" s="29"/>
      <c r="C12" s="29"/>
      <c r="D12" s="29"/>
      <c r="E12" s="29"/>
      <c r="F12" s="29"/>
      <c r="G12" s="29"/>
      <c r="H12" s="29"/>
    </row>
    <row r="13" spans="1:8" ht="16.5" thickTop="1" thickBot="1">
      <c r="A13" s="26" t="s">
        <v>17</v>
      </c>
      <c r="B13" s="27"/>
      <c r="C13" s="27"/>
      <c r="D13" s="27"/>
      <c r="E13" s="27"/>
      <c r="F13" s="27"/>
      <c r="G13" s="27"/>
      <c r="H13" s="27"/>
    </row>
    <row r="14" spans="1:8" ht="16.5" thickTop="1" thickBot="1">
      <c r="A14" s="30" t="s">
        <v>18</v>
      </c>
      <c r="B14" s="29"/>
      <c r="C14" s="29"/>
      <c r="D14" s="29"/>
      <c r="E14" s="29"/>
      <c r="F14" s="29"/>
      <c r="G14" s="29"/>
      <c r="H14" s="29"/>
    </row>
    <row r="15" spans="1:8" ht="16.5" thickTop="1" thickBot="1">
      <c r="A15" s="26" t="s">
        <v>19</v>
      </c>
      <c r="B15" s="27">
        <v>1</v>
      </c>
      <c r="C15" s="27">
        <v>0</v>
      </c>
      <c r="D15" s="27">
        <v>1</v>
      </c>
      <c r="E15" s="27">
        <v>0</v>
      </c>
      <c r="F15" s="27">
        <f ca="1">SUMIF((INDIRECT("$B$1:$Z$1")), "PAR*",B15:P15)</f>
        <v>2</v>
      </c>
      <c r="G15" s="27">
        <f ca="1">COUNTIF((INDIRECT("$B$1:$Z$1")), "PAR*")</f>
        <v>4</v>
      </c>
      <c r="H15" s="41">
        <f ca="1">F15/G15</f>
        <v>0.5</v>
      </c>
    </row>
    <row r="16" spans="1:8" ht="16.5" thickTop="1" thickBot="1">
      <c r="A16" s="30" t="s">
        <v>20</v>
      </c>
      <c r="B16" s="29">
        <v>1</v>
      </c>
      <c r="C16" s="29">
        <v>0</v>
      </c>
      <c r="D16" s="29">
        <v>1</v>
      </c>
      <c r="E16" s="29">
        <v>1</v>
      </c>
      <c r="F16" s="29">
        <f ca="1">SUMIF((INDIRECT("$B$1:$Z$1")), "PAR*",B16:P16)</f>
        <v>3</v>
      </c>
      <c r="G16" s="29">
        <f ca="1">COUNTIF((INDIRECT("$B$1:$Z$1")), "PAR*")</f>
        <v>4</v>
      </c>
      <c r="H16" s="48">
        <f ca="1">F16/G16</f>
        <v>0.75</v>
      </c>
    </row>
    <row r="17" spans="1:8" ht="16.5" thickTop="1" thickBot="1">
      <c r="A17" s="30"/>
      <c r="B17" s="29"/>
      <c r="C17" s="29"/>
      <c r="D17" s="29"/>
      <c r="E17" s="29"/>
      <c r="F17" s="29"/>
      <c r="G17" s="29"/>
      <c r="H17" s="48"/>
    </row>
    <row r="18" spans="1:8" ht="16.5" thickTop="1" thickBot="1">
      <c r="A18" s="26"/>
      <c r="B18" s="27"/>
      <c r="C18" s="27"/>
      <c r="D18" s="27"/>
      <c r="E18" s="27"/>
      <c r="F18" s="27"/>
      <c r="G18" s="27"/>
      <c r="H18" s="27"/>
    </row>
    <row r="19" spans="1:8" ht="16.5" thickTop="1" thickBot="1">
      <c r="A19" s="40" t="s">
        <v>21</v>
      </c>
      <c r="B19" s="29"/>
      <c r="C19" s="29"/>
      <c r="D19" s="29"/>
      <c r="E19" s="29"/>
      <c r="F19" s="29"/>
      <c r="G19" s="29"/>
      <c r="H19" s="29"/>
    </row>
    <row r="20" spans="1:8" ht="16.5" thickTop="1" thickBot="1">
      <c r="A20" s="26" t="s">
        <v>22</v>
      </c>
      <c r="B20" s="27">
        <v>1</v>
      </c>
      <c r="C20" s="27">
        <v>1</v>
      </c>
      <c r="D20" s="27">
        <v>1</v>
      </c>
      <c r="E20" s="27">
        <v>0</v>
      </c>
      <c r="F20" s="27">
        <f t="shared" ref="F20:F32" ca="1" si="0">SUMIF((INDIRECT("$B$1:$Z$1")), "PAR*",B20:P20)</f>
        <v>3</v>
      </c>
      <c r="G20" s="27">
        <f ca="1">COUNTIF((INDIRECT("$B$1:$Z$1")), "PAR*")</f>
        <v>4</v>
      </c>
      <c r="H20" s="41">
        <f ca="1">F20/G20</f>
        <v>0.75</v>
      </c>
    </row>
    <row r="21" spans="1:8" ht="16.5" thickTop="1" thickBot="1">
      <c r="A21" s="30" t="s">
        <v>23</v>
      </c>
      <c r="B21" s="29">
        <v>0</v>
      </c>
      <c r="C21" s="29">
        <v>1</v>
      </c>
      <c r="D21" s="29">
        <v>1</v>
      </c>
      <c r="E21" s="29">
        <v>0</v>
      </c>
      <c r="F21" s="29">
        <f t="shared" ca="1" si="0"/>
        <v>2</v>
      </c>
      <c r="G21" s="29">
        <f t="shared" ref="G21:G32" ca="1" si="1">COUNTIF((INDIRECT("$B$1:$Z$1")), "PAR*")</f>
        <v>4</v>
      </c>
      <c r="H21" s="48">
        <f t="shared" ref="H21:H32" ca="1" si="2">F21/G21</f>
        <v>0.5</v>
      </c>
    </row>
    <row r="22" spans="1:8" ht="16.5" thickTop="1" thickBot="1">
      <c r="A22" s="26" t="s">
        <v>24</v>
      </c>
      <c r="B22" s="27">
        <v>1</v>
      </c>
      <c r="C22" s="27">
        <v>0</v>
      </c>
      <c r="D22" s="27">
        <v>1</v>
      </c>
      <c r="E22" s="27">
        <v>0</v>
      </c>
      <c r="F22" s="27">
        <f t="shared" ca="1" si="0"/>
        <v>2</v>
      </c>
      <c r="G22" s="27">
        <f t="shared" ca="1" si="1"/>
        <v>4</v>
      </c>
      <c r="H22" s="41">
        <f t="shared" ca="1" si="2"/>
        <v>0.5</v>
      </c>
    </row>
    <row r="23" spans="1:8" ht="16.5" thickTop="1" thickBot="1">
      <c r="A23" s="30" t="s">
        <v>25</v>
      </c>
      <c r="B23" s="29">
        <v>1</v>
      </c>
      <c r="C23" s="29">
        <v>0</v>
      </c>
      <c r="D23" s="29">
        <v>1</v>
      </c>
      <c r="E23" s="29">
        <v>1</v>
      </c>
      <c r="F23" s="29">
        <f t="shared" ca="1" si="0"/>
        <v>3</v>
      </c>
      <c r="G23" s="29">
        <f t="shared" ca="1" si="1"/>
        <v>4</v>
      </c>
      <c r="H23" s="48">
        <f t="shared" ca="1" si="2"/>
        <v>0.75</v>
      </c>
    </row>
    <row r="24" spans="1:8" ht="16.5" thickTop="1" thickBot="1">
      <c r="A24" s="26" t="s">
        <v>26</v>
      </c>
      <c r="B24" s="27">
        <v>1</v>
      </c>
      <c r="C24" s="27">
        <v>0</v>
      </c>
      <c r="D24" s="27">
        <v>1</v>
      </c>
      <c r="E24" s="27">
        <v>0</v>
      </c>
      <c r="F24" s="27">
        <f t="shared" ca="1" si="0"/>
        <v>2</v>
      </c>
      <c r="G24" s="27">
        <f t="shared" ca="1" si="1"/>
        <v>4</v>
      </c>
      <c r="H24" s="41">
        <f t="shared" ca="1" si="2"/>
        <v>0.5</v>
      </c>
    </row>
    <row r="25" spans="1:8" ht="16.5" thickTop="1" thickBot="1">
      <c r="A25" s="30" t="s">
        <v>27</v>
      </c>
      <c r="B25" s="29">
        <v>1</v>
      </c>
      <c r="C25" s="29">
        <v>0</v>
      </c>
      <c r="D25" s="29">
        <v>1</v>
      </c>
      <c r="E25" s="29">
        <v>1</v>
      </c>
      <c r="F25" s="29">
        <f t="shared" ca="1" si="0"/>
        <v>3</v>
      </c>
      <c r="G25" s="29">
        <f t="shared" ca="1" si="1"/>
        <v>4</v>
      </c>
      <c r="H25" s="48">
        <f t="shared" ca="1" si="2"/>
        <v>0.75</v>
      </c>
    </row>
    <row r="26" spans="1:8" ht="16.5" thickTop="1" thickBot="1">
      <c r="A26" s="26" t="s">
        <v>28</v>
      </c>
      <c r="B26" s="27">
        <v>0</v>
      </c>
      <c r="C26" s="27">
        <v>1</v>
      </c>
      <c r="D26" s="27">
        <v>1</v>
      </c>
      <c r="E26" s="27">
        <v>0</v>
      </c>
      <c r="F26" s="27">
        <f t="shared" ca="1" si="0"/>
        <v>2</v>
      </c>
      <c r="G26" s="27">
        <f t="shared" ca="1" si="1"/>
        <v>4</v>
      </c>
      <c r="H26" s="41">
        <f t="shared" ca="1" si="2"/>
        <v>0.5</v>
      </c>
    </row>
    <row r="27" spans="1:8" ht="16.5" thickTop="1" thickBot="1">
      <c r="A27" s="30" t="s">
        <v>29</v>
      </c>
      <c r="B27" s="29">
        <v>0</v>
      </c>
      <c r="C27" s="29">
        <v>1</v>
      </c>
      <c r="D27" s="29">
        <v>0</v>
      </c>
      <c r="E27" s="29">
        <v>0</v>
      </c>
      <c r="F27" s="29">
        <f t="shared" ca="1" si="0"/>
        <v>1</v>
      </c>
      <c r="G27" s="29">
        <f t="shared" ca="1" si="1"/>
        <v>4</v>
      </c>
      <c r="H27" s="48">
        <f t="shared" ca="1" si="2"/>
        <v>0.25</v>
      </c>
    </row>
    <row r="28" spans="1:8" ht="16.5" thickTop="1" thickBot="1">
      <c r="A28" s="26" t="s">
        <v>30</v>
      </c>
      <c r="B28" s="27">
        <v>0</v>
      </c>
      <c r="C28" s="27">
        <v>0</v>
      </c>
      <c r="D28" s="27">
        <v>0</v>
      </c>
      <c r="E28" s="27">
        <v>1</v>
      </c>
      <c r="F28" s="27">
        <f t="shared" ca="1" si="0"/>
        <v>1</v>
      </c>
      <c r="G28" s="27">
        <f t="shared" ca="1" si="1"/>
        <v>4</v>
      </c>
      <c r="H28" s="41">
        <f t="shared" ca="1" si="2"/>
        <v>0.25</v>
      </c>
    </row>
    <row r="29" spans="1:8" ht="16.5" thickTop="1" thickBot="1">
      <c r="A29" s="30" t="s">
        <v>31</v>
      </c>
      <c r="B29" s="29">
        <v>1</v>
      </c>
      <c r="C29" s="29">
        <v>1</v>
      </c>
      <c r="D29" s="29">
        <v>0</v>
      </c>
      <c r="E29" s="29">
        <v>0</v>
      </c>
      <c r="F29" s="29">
        <f t="shared" ca="1" si="0"/>
        <v>2</v>
      </c>
      <c r="G29" s="29">
        <f t="shared" ca="1" si="1"/>
        <v>4</v>
      </c>
      <c r="H29" s="48">
        <f t="shared" ca="1" si="2"/>
        <v>0.5</v>
      </c>
    </row>
    <row r="30" spans="1:8" ht="31.5" thickTop="1" thickBot="1">
      <c r="A30" s="26" t="s">
        <v>32</v>
      </c>
      <c r="B30" s="27">
        <v>0</v>
      </c>
      <c r="C30" s="27">
        <v>1</v>
      </c>
      <c r="D30" s="27">
        <v>0</v>
      </c>
      <c r="E30" s="27">
        <v>1</v>
      </c>
      <c r="F30" s="27">
        <f t="shared" ca="1" si="0"/>
        <v>2</v>
      </c>
      <c r="G30" s="27">
        <f t="shared" ca="1" si="1"/>
        <v>4</v>
      </c>
      <c r="H30" s="41">
        <f t="shared" ca="1" si="2"/>
        <v>0.5</v>
      </c>
    </row>
    <row r="31" spans="1:8" ht="16.5" thickTop="1" thickBot="1">
      <c r="A31" s="30" t="s">
        <v>33</v>
      </c>
      <c r="B31" s="29">
        <v>0</v>
      </c>
      <c r="C31" s="29">
        <v>0</v>
      </c>
      <c r="D31" s="29">
        <v>0</v>
      </c>
      <c r="E31" s="29">
        <v>0</v>
      </c>
      <c r="F31" s="29">
        <f t="shared" ca="1" si="0"/>
        <v>0</v>
      </c>
      <c r="G31" s="29">
        <f t="shared" ca="1" si="1"/>
        <v>4</v>
      </c>
      <c r="H31" s="48">
        <f t="shared" ca="1" si="2"/>
        <v>0</v>
      </c>
    </row>
    <row r="32" spans="1:8" ht="16.5" thickTop="1" thickBot="1">
      <c r="A32" s="26" t="s">
        <v>34</v>
      </c>
      <c r="B32" s="27">
        <v>0</v>
      </c>
      <c r="C32" s="27">
        <v>1</v>
      </c>
      <c r="D32" s="27">
        <v>0</v>
      </c>
      <c r="E32" s="27">
        <v>0</v>
      </c>
      <c r="F32" s="27">
        <f t="shared" ca="1" si="0"/>
        <v>1</v>
      </c>
      <c r="G32" s="27">
        <f t="shared" ca="1" si="1"/>
        <v>4</v>
      </c>
      <c r="H32" s="41">
        <f t="shared" ca="1" si="2"/>
        <v>0.25</v>
      </c>
    </row>
    <row r="33" spans="1:8" s="1" customFormat="1" ht="61.5" thickTop="1" thickBot="1">
      <c r="A33" s="86" t="s">
        <v>81</v>
      </c>
      <c r="B33" s="27">
        <f>SUM(B20:B32)</f>
        <v>6</v>
      </c>
      <c r="C33" s="27">
        <f>SUM(C20:C32)</f>
        <v>7</v>
      </c>
      <c r="D33" s="27">
        <f>SUM(D20:D32)</f>
        <v>7</v>
      </c>
      <c r="E33" s="27">
        <f>SUM(E20:E32)</f>
        <v>4</v>
      </c>
      <c r="F33" s="27">
        <f t="shared" ref="F33" ca="1" si="3">SUM(F21:F32)</f>
        <v>21</v>
      </c>
      <c r="G33" s="26" t="s">
        <v>122</v>
      </c>
      <c r="H33" s="48">
        <f ca="1">AVERAGE(H21:H32)</f>
        <v>0.4375</v>
      </c>
    </row>
    <row r="34" spans="1:8" ht="61.5" thickTop="1" thickBot="1">
      <c r="A34" s="87"/>
      <c r="B34" s="85" t="s">
        <v>113</v>
      </c>
      <c r="C34" s="35">
        <f xml:space="preserve"> AVERAGEIF(B1:Z1, "PAR*",B33:Z33)</f>
        <v>6</v>
      </c>
      <c r="D34" s="50"/>
      <c r="E34" s="50"/>
      <c r="F34" s="50"/>
      <c r="G34" s="50"/>
      <c r="H34" s="50"/>
    </row>
    <row r="35" spans="1:8" ht="16.5" thickTop="1" thickBot="1">
      <c r="A35" s="37" t="s">
        <v>76</v>
      </c>
      <c r="B35" s="27"/>
      <c r="C35" s="27"/>
      <c r="D35" s="27"/>
      <c r="E35" s="27"/>
      <c r="F35" s="27"/>
      <c r="G35" s="27"/>
      <c r="H35" s="27"/>
    </row>
    <row r="36" spans="1:8" ht="16.5" thickTop="1" thickBot="1">
      <c r="A36" s="30" t="s">
        <v>36</v>
      </c>
      <c r="B36" s="29">
        <v>1</v>
      </c>
      <c r="C36" s="29">
        <v>1</v>
      </c>
      <c r="D36" s="29">
        <v>1</v>
      </c>
      <c r="E36" s="29">
        <v>1</v>
      </c>
      <c r="F36" s="29">
        <f t="shared" ref="F36:F47" ca="1" si="4">SUMIF((INDIRECT("$B$1:$Z$1")), "PAR*",B36:P36)</f>
        <v>4</v>
      </c>
      <c r="G36" s="29">
        <f t="shared" ref="G36:G47" ca="1" si="5">COUNTIF((INDIRECT("$B$1:$Z$1")), "PAR*")</f>
        <v>4</v>
      </c>
      <c r="H36" s="48">
        <f t="shared" ref="H36:H47" ca="1" si="6">F36/G36</f>
        <v>1</v>
      </c>
    </row>
    <row r="37" spans="1:8" ht="16.5" thickTop="1" thickBot="1">
      <c r="A37" s="26" t="s">
        <v>37</v>
      </c>
      <c r="B37" s="27">
        <v>0</v>
      </c>
      <c r="C37" s="27">
        <v>1</v>
      </c>
      <c r="D37" s="27">
        <v>0</v>
      </c>
      <c r="E37" s="27">
        <v>1</v>
      </c>
      <c r="F37" s="27">
        <f t="shared" ca="1" si="4"/>
        <v>2</v>
      </c>
      <c r="G37" s="27">
        <f t="shared" ca="1" si="5"/>
        <v>4</v>
      </c>
      <c r="H37" s="41">
        <f t="shared" ca="1" si="6"/>
        <v>0.5</v>
      </c>
    </row>
    <row r="38" spans="1:8" ht="16.5" thickTop="1" thickBot="1">
      <c r="A38" s="30" t="s">
        <v>38</v>
      </c>
      <c r="B38" s="29">
        <v>1</v>
      </c>
      <c r="C38" s="29">
        <v>0</v>
      </c>
      <c r="D38" s="29">
        <v>0</v>
      </c>
      <c r="E38" s="29">
        <v>1</v>
      </c>
      <c r="F38" s="29">
        <f t="shared" ca="1" si="4"/>
        <v>2</v>
      </c>
      <c r="G38" s="29">
        <f t="shared" ca="1" si="5"/>
        <v>4</v>
      </c>
      <c r="H38" s="48">
        <f t="shared" ca="1" si="6"/>
        <v>0.5</v>
      </c>
    </row>
    <row r="39" spans="1:8" ht="16.5" thickTop="1" thickBot="1">
      <c r="A39" s="26" t="s">
        <v>39</v>
      </c>
      <c r="B39" s="27">
        <v>0</v>
      </c>
      <c r="C39" s="27">
        <v>1</v>
      </c>
      <c r="D39" s="27">
        <v>1</v>
      </c>
      <c r="E39" s="27">
        <v>1</v>
      </c>
      <c r="F39" s="27">
        <f t="shared" ca="1" si="4"/>
        <v>3</v>
      </c>
      <c r="G39" s="27">
        <f t="shared" ca="1" si="5"/>
        <v>4</v>
      </c>
      <c r="H39" s="41">
        <f t="shared" ca="1" si="6"/>
        <v>0.75</v>
      </c>
    </row>
    <row r="40" spans="1:8" ht="16.5" thickTop="1" thickBot="1">
      <c r="A40" s="30" t="s">
        <v>40</v>
      </c>
      <c r="B40" s="29">
        <v>0</v>
      </c>
      <c r="C40" s="29">
        <v>1</v>
      </c>
      <c r="D40" s="29">
        <v>0</v>
      </c>
      <c r="E40" s="29">
        <v>0</v>
      </c>
      <c r="F40" s="29">
        <f t="shared" ca="1" si="4"/>
        <v>1</v>
      </c>
      <c r="G40" s="29">
        <f t="shared" ca="1" si="5"/>
        <v>4</v>
      </c>
      <c r="H40" s="48">
        <f t="shared" ca="1" si="6"/>
        <v>0.25</v>
      </c>
    </row>
    <row r="41" spans="1:8" ht="31.5" thickTop="1" thickBot="1">
      <c r="A41" s="26" t="s">
        <v>41</v>
      </c>
      <c r="B41" s="27">
        <v>0</v>
      </c>
      <c r="C41" s="27">
        <v>0</v>
      </c>
      <c r="D41" s="27">
        <v>0</v>
      </c>
      <c r="E41" s="27">
        <v>0</v>
      </c>
      <c r="F41" s="27">
        <f t="shared" ca="1" si="4"/>
        <v>0</v>
      </c>
      <c r="G41" s="27">
        <f t="shared" ca="1" si="5"/>
        <v>4</v>
      </c>
      <c r="H41" s="41">
        <f t="shared" ca="1" si="6"/>
        <v>0</v>
      </c>
    </row>
    <row r="42" spans="1:8" ht="16.5" thickTop="1" thickBot="1">
      <c r="A42" s="30" t="s">
        <v>42</v>
      </c>
      <c r="B42" s="29">
        <v>0</v>
      </c>
      <c r="C42" s="29">
        <v>1</v>
      </c>
      <c r="D42" s="29">
        <v>0</v>
      </c>
      <c r="E42" s="29">
        <v>1</v>
      </c>
      <c r="F42" s="29">
        <f t="shared" ca="1" si="4"/>
        <v>2</v>
      </c>
      <c r="G42" s="29">
        <f t="shared" ca="1" si="5"/>
        <v>4</v>
      </c>
      <c r="H42" s="48">
        <f t="shared" ca="1" si="6"/>
        <v>0.5</v>
      </c>
    </row>
    <row r="43" spans="1:8" ht="31.5" thickTop="1" thickBot="1">
      <c r="A43" s="26" t="s">
        <v>43</v>
      </c>
      <c r="B43" s="27">
        <v>1</v>
      </c>
      <c r="C43" s="27">
        <v>1</v>
      </c>
      <c r="D43" s="27">
        <v>0</v>
      </c>
      <c r="E43" s="27">
        <v>0</v>
      </c>
      <c r="F43" s="27">
        <f t="shared" ca="1" si="4"/>
        <v>2</v>
      </c>
      <c r="G43" s="27">
        <f t="shared" ca="1" si="5"/>
        <v>4</v>
      </c>
      <c r="H43" s="41">
        <f t="shared" ca="1" si="6"/>
        <v>0.5</v>
      </c>
    </row>
    <row r="44" spans="1:8" ht="31.5" thickTop="1" thickBot="1">
      <c r="A44" s="30" t="s">
        <v>44</v>
      </c>
      <c r="B44" s="29">
        <v>1</v>
      </c>
      <c r="C44" s="29">
        <v>1</v>
      </c>
      <c r="D44" s="29">
        <v>0</v>
      </c>
      <c r="E44" s="29">
        <v>1</v>
      </c>
      <c r="F44" s="29">
        <f t="shared" ca="1" si="4"/>
        <v>3</v>
      </c>
      <c r="G44" s="29">
        <f t="shared" ca="1" si="5"/>
        <v>4</v>
      </c>
      <c r="H44" s="48">
        <f t="shared" ca="1" si="6"/>
        <v>0.75</v>
      </c>
    </row>
    <row r="45" spans="1:8" ht="16.5" thickTop="1" thickBot="1">
      <c r="A45" s="26" t="s">
        <v>45</v>
      </c>
      <c r="B45" s="27">
        <v>1</v>
      </c>
      <c r="C45" s="27">
        <v>1</v>
      </c>
      <c r="D45" s="27">
        <v>0</v>
      </c>
      <c r="E45" s="27">
        <v>0</v>
      </c>
      <c r="F45" s="27">
        <f t="shared" ca="1" si="4"/>
        <v>2</v>
      </c>
      <c r="G45" s="27">
        <f t="shared" ca="1" si="5"/>
        <v>4</v>
      </c>
      <c r="H45" s="41">
        <f t="shared" ca="1" si="6"/>
        <v>0.5</v>
      </c>
    </row>
    <row r="46" spans="1:8" ht="31.5" thickTop="1" thickBot="1">
      <c r="A46" s="30" t="s">
        <v>46</v>
      </c>
      <c r="B46" s="29">
        <v>1</v>
      </c>
      <c r="C46" s="29">
        <v>1</v>
      </c>
      <c r="D46" s="29">
        <v>0</v>
      </c>
      <c r="E46" s="29">
        <v>0</v>
      </c>
      <c r="F46" s="29">
        <f t="shared" ca="1" si="4"/>
        <v>2</v>
      </c>
      <c r="G46" s="29">
        <f t="shared" ca="1" si="5"/>
        <v>4</v>
      </c>
      <c r="H46" s="48">
        <f t="shared" ca="1" si="6"/>
        <v>0.5</v>
      </c>
    </row>
    <row r="47" spans="1:8" ht="16.5" thickTop="1" thickBot="1">
      <c r="A47" s="26" t="s">
        <v>47</v>
      </c>
      <c r="B47" s="27">
        <v>0</v>
      </c>
      <c r="C47" s="27">
        <v>1</v>
      </c>
      <c r="D47" s="27">
        <v>1</v>
      </c>
      <c r="E47" s="27">
        <v>1</v>
      </c>
      <c r="F47" s="27">
        <f t="shared" ca="1" si="4"/>
        <v>3</v>
      </c>
      <c r="G47" s="27">
        <f t="shared" ca="1" si="5"/>
        <v>4</v>
      </c>
      <c r="H47" s="41">
        <f t="shared" ca="1" si="6"/>
        <v>0.75</v>
      </c>
    </row>
    <row r="48" spans="1:8" ht="61.5" thickTop="1" thickBot="1">
      <c r="A48" s="40" t="s">
        <v>79</v>
      </c>
      <c r="B48" s="27">
        <f>SUM(B36:B47)</f>
        <v>6</v>
      </c>
      <c r="C48" s="27">
        <f t="shared" ref="C48:F48" si="7">SUM(C36:C47)</f>
        <v>10</v>
      </c>
      <c r="D48" s="27">
        <f t="shared" si="7"/>
        <v>3</v>
      </c>
      <c r="E48" s="27">
        <f t="shared" si="7"/>
        <v>7</v>
      </c>
      <c r="F48" s="27">
        <f t="shared" ca="1" si="7"/>
        <v>26</v>
      </c>
      <c r="G48" s="26" t="s">
        <v>121</v>
      </c>
      <c r="H48" s="48">
        <f ca="1">AVERAGE(H36:H47)</f>
        <v>0.54166666666666663</v>
      </c>
    </row>
    <row r="49" spans="1:8" s="1" customFormat="1" ht="76.5" thickTop="1" thickBot="1">
      <c r="A49" s="40"/>
      <c r="B49" s="85" t="s">
        <v>114</v>
      </c>
      <c r="C49" s="35">
        <f xml:space="preserve"> AVERAGEIF(B1:Z1, "PAR*",B48:Z48)</f>
        <v>6.5</v>
      </c>
      <c r="D49" s="27"/>
      <c r="E49" s="27"/>
      <c r="F49" s="27"/>
      <c r="G49" s="26"/>
      <c r="H49" s="48"/>
    </row>
    <row r="50" spans="1:8" s="1" customFormat="1" ht="16.5" thickTop="1" thickBot="1">
      <c r="A50" s="30"/>
      <c r="B50" s="29"/>
      <c r="C50" s="29"/>
      <c r="D50" s="29"/>
      <c r="E50" s="29"/>
      <c r="F50" s="29"/>
      <c r="G50" s="26"/>
      <c r="H50" s="29"/>
    </row>
    <row r="51" spans="1:8" ht="16.5" thickTop="1" thickBot="1">
      <c r="A51" s="37" t="s">
        <v>48</v>
      </c>
      <c r="B51" s="27"/>
      <c r="C51" s="27"/>
      <c r="D51" s="27"/>
      <c r="E51" s="27"/>
      <c r="F51" s="27"/>
      <c r="G51" s="27"/>
      <c r="H51" s="27"/>
    </row>
    <row r="52" spans="1:8" ht="31.5" thickTop="1" thickBot="1">
      <c r="A52" s="30" t="s">
        <v>49</v>
      </c>
      <c r="B52" s="29">
        <v>0</v>
      </c>
      <c r="C52" s="29">
        <v>0</v>
      </c>
      <c r="D52" s="29">
        <v>0</v>
      </c>
      <c r="E52" s="29">
        <v>1</v>
      </c>
      <c r="F52" s="29">
        <f t="shared" ref="F52:F63" ca="1" si="8">SUMIF((INDIRECT("$B$1:$Z$1")), "PAR*",B52:P52)</f>
        <v>1</v>
      </c>
      <c r="G52" s="29">
        <f t="shared" ref="G52:G63" ca="1" si="9">COUNTIF((INDIRECT("$B$1:$Z$1")), "PAR*")</f>
        <v>4</v>
      </c>
      <c r="H52" s="48">
        <f t="shared" ref="H52:H63" ca="1" si="10">F52/G52</f>
        <v>0.25</v>
      </c>
    </row>
    <row r="53" spans="1:8" ht="16.5" thickTop="1" thickBot="1">
      <c r="A53" s="26" t="s">
        <v>50</v>
      </c>
      <c r="B53" s="27">
        <v>1</v>
      </c>
      <c r="C53" s="27">
        <v>1</v>
      </c>
      <c r="D53" s="27">
        <v>0</v>
      </c>
      <c r="E53" s="27">
        <v>1</v>
      </c>
      <c r="F53" s="27">
        <f t="shared" ca="1" si="8"/>
        <v>3</v>
      </c>
      <c r="G53" s="27">
        <f t="shared" ca="1" si="9"/>
        <v>4</v>
      </c>
      <c r="H53" s="41">
        <f t="shared" ca="1" si="10"/>
        <v>0.75</v>
      </c>
    </row>
    <row r="54" spans="1:8" ht="16.5" thickTop="1" thickBot="1">
      <c r="A54" s="30" t="s">
        <v>51</v>
      </c>
      <c r="B54" s="29">
        <v>0</v>
      </c>
      <c r="C54" s="29">
        <v>0</v>
      </c>
      <c r="D54" s="29">
        <v>0</v>
      </c>
      <c r="E54" s="29">
        <v>1</v>
      </c>
      <c r="F54" s="29">
        <f t="shared" ca="1" si="8"/>
        <v>1</v>
      </c>
      <c r="G54" s="29">
        <f t="shared" ca="1" si="9"/>
        <v>4</v>
      </c>
      <c r="H54" s="48">
        <f t="shared" ca="1" si="10"/>
        <v>0.25</v>
      </c>
    </row>
    <row r="55" spans="1:8" ht="16.5" thickTop="1" thickBot="1">
      <c r="A55" s="26" t="s">
        <v>52</v>
      </c>
      <c r="B55" s="27">
        <v>0</v>
      </c>
      <c r="C55" s="27">
        <v>0</v>
      </c>
      <c r="D55" s="27">
        <v>0</v>
      </c>
      <c r="E55" s="27">
        <v>0</v>
      </c>
      <c r="F55" s="27">
        <f t="shared" ca="1" si="8"/>
        <v>0</v>
      </c>
      <c r="G55" s="27">
        <f t="shared" ca="1" si="9"/>
        <v>4</v>
      </c>
      <c r="H55" s="41">
        <f t="shared" ca="1" si="10"/>
        <v>0</v>
      </c>
    </row>
    <row r="56" spans="1:8" ht="31.5" thickTop="1" thickBot="1">
      <c r="A56" s="30" t="s">
        <v>53</v>
      </c>
      <c r="B56" s="29">
        <v>1</v>
      </c>
      <c r="C56" s="29">
        <v>0</v>
      </c>
      <c r="D56" s="29">
        <v>0</v>
      </c>
      <c r="E56" s="29">
        <v>0</v>
      </c>
      <c r="F56" s="29">
        <f t="shared" ca="1" si="8"/>
        <v>1</v>
      </c>
      <c r="G56" s="29">
        <f t="shared" ca="1" si="9"/>
        <v>4</v>
      </c>
      <c r="H56" s="48">
        <f t="shared" ca="1" si="10"/>
        <v>0.25</v>
      </c>
    </row>
    <row r="57" spans="1:8" ht="31.5" thickTop="1" thickBot="1">
      <c r="A57" s="26" t="s">
        <v>54</v>
      </c>
      <c r="B57" s="27">
        <v>0</v>
      </c>
      <c r="C57" s="27">
        <v>0</v>
      </c>
      <c r="D57" s="27">
        <v>0</v>
      </c>
      <c r="E57" s="27">
        <v>0</v>
      </c>
      <c r="F57" s="27">
        <f t="shared" ca="1" si="8"/>
        <v>0</v>
      </c>
      <c r="G57" s="27">
        <f t="shared" ca="1" si="9"/>
        <v>4</v>
      </c>
      <c r="H57" s="41">
        <f t="shared" ca="1" si="10"/>
        <v>0</v>
      </c>
    </row>
    <row r="58" spans="1:8" ht="16.5" thickTop="1" thickBot="1">
      <c r="A58" s="30" t="s">
        <v>55</v>
      </c>
      <c r="B58" s="29">
        <v>1</v>
      </c>
      <c r="C58" s="29">
        <v>0</v>
      </c>
      <c r="D58" s="29">
        <v>1</v>
      </c>
      <c r="E58" s="29">
        <v>1</v>
      </c>
      <c r="F58" s="29">
        <f t="shared" ca="1" si="8"/>
        <v>3</v>
      </c>
      <c r="G58" s="29">
        <f t="shared" ca="1" si="9"/>
        <v>4</v>
      </c>
      <c r="H58" s="48">
        <f t="shared" ca="1" si="10"/>
        <v>0.75</v>
      </c>
    </row>
    <row r="59" spans="1:8" ht="16.5" thickTop="1" thickBot="1">
      <c r="A59" s="26" t="s">
        <v>56</v>
      </c>
      <c r="B59" s="27">
        <v>0</v>
      </c>
      <c r="C59" s="27">
        <v>1</v>
      </c>
      <c r="D59" s="27">
        <v>0</v>
      </c>
      <c r="E59" s="27">
        <v>1</v>
      </c>
      <c r="F59" s="27">
        <f t="shared" ca="1" si="8"/>
        <v>2</v>
      </c>
      <c r="G59" s="27">
        <f t="shared" ca="1" si="9"/>
        <v>4</v>
      </c>
      <c r="H59" s="41">
        <f t="shared" ca="1" si="10"/>
        <v>0.5</v>
      </c>
    </row>
    <row r="60" spans="1:8" ht="16.5" thickTop="1" thickBot="1">
      <c r="A60" s="30" t="s">
        <v>57</v>
      </c>
      <c r="B60" s="29">
        <v>1</v>
      </c>
      <c r="C60" s="29">
        <v>0</v>
      </c>
      <c r="D60" s="29">
        <v>0</v>
      </c>
      <c r="E60" s="29">
        <v>0</v>
      </c>
      <c r="F60" s="29">
        <f t="shared" ca="1" si="8"/>
        <v>1</v>
      </c>
      <c r="G60" s="29">
        <f t="shared" ca="1" si="9"/>
        <v>4</v>
      </c>
      <c r="H60" s="48">
        <f t="shared" ca="1" si="10"/>
        <v>0.25</v>
      </c>
    </row>
    <row r="61" spans="1:8" ht="16.5" thickTop="1" thickBot="1">
      <c r="A61" s="26" t="s">
        <v>58</v>
      </c>
      <c r="B61" s="27">
        <v>0</v>
      </c>
      <c r="C61" s="27">
        <v>1</v>
      </c>
      <c r="D61" s="27">
        <v>0</v>
      </c>
      <c r="E61" s="27">
        <v>1</v>
      </c>
      <c r="F61" s="27">
        <f t="shared" ca="1" si="8"/>
        <v>2</v>
      </c>
      <c r="G61" s="27">
        <f t="shared" ca="1" si="9"/>
        <v>4</v>
      </c>
      <c r="H61" s="41">
        <f t="shared" ca="1" si="10"/>
        <v>0.5</v>
      </c>
    </row>
    <row r="62" spans="1:8" ht="16.5" thickTop="1" thickBot="1">
      <c r="A62" s="30" t="s">
        <v>59</v>
      </c>
      <c r="B62" s="29">
        <v>1</v>
      </c>
      <c r="C62" s="29">
        <v>1</v>
      </c>
      <c r="D62" s="29">
        <v>0</v>
      </c>
      <c r="E62" s="29">
        <v>0</v>
      </c>
      <c r="F62" s="29">
        <f t="shared" ca="1" si="8"/>
        <v>2</v>
      </c>
      <c r="G62" s="29">
        <f t="shared" ca="1" si="9"/>
        <v>4</v>
      </c>
      <c r="H62" s="48">
        <f t="shared" ca="1" si="10"/>
        <v>0.5</v>
      </c>
    </row>
    <row r="63" spans="1:8" ht="16.5" thickTop="1" thickBot="1">
      <c r="A63" s="26" t="s">
        <v>60</v>
      </c>
      <c r="B63" s="27">
        <v>1</v>
      </c>
      <c r="C63" s="27">
        <v>1</v>
      </c>
      <c r="D63" s="27">
        <v>0</v>
      </c>
      <c r="E63" s="27">
        <v>0</v>
      </c>
      <c r="F63" s="27">
        <f t="shared" ca="1" si="8"/>
        <v>2</v>
      </c>
      <c r="G63" s="27">
        <f t="shared" ca="1" si="9"/>
        <v>4</v>
      </c>
      <c r="H63" s="41">
        <f t="shared" ca="1" si="10"/>
        <v>0.5</v>
      </c>
    </row>
    <row r="64" spans="1:8" s="1" customFormat="1" ht="76.5" thickTop="1" thickBot="1">
      <c r="A64" s="37" t="s">
        <v>77</v>
      </c>
      <c r="B64" s="27">
        <f>SUM(B52:B63)</f>
        <v>6</v>
      </c>
      <c r="C64" s="27">
        <f t="shared" ref="C64:F64" si="11">SUM(C52:C63)</f>
        <v>5</v>
      </c>
      <c r="D64" s="27">
        <f t="shared" si="11"/>
        <v>1</v>
      </c>
      <c r="E64" s="27">
        <f t="shared" si="11"/>
        <v>6</v>
      </c>
      <c r="F64" s="27">
        <f t="shared" ca="1" si="11"/>
        <v>18</v>
      </c>
      <c r="G64" s="26" t="s">
        <v>124</v>
      </c>
      <c r="H64" s="41">
        <f ca="1">AVERAGE(H52:H63)</f>
        <v>0.375</v>
      </c>
    </row>
    <row r="65" spans="1:8" s="1" customFormat="1" ht="61.5" thickTop="1" thickBot="1">
      <c r="A65" s="37"/>
      <c r="B65" s="85" t="s">
        <v>116</v>
      </c>
      <c r="C65" s="35">
        <f xml:space="preserve"> AVERAGEIF(B1:Z1, "PAR*",B64:Z64)</f>
        <v>4.5</v>
      </c>
      <c r="D65" s="27"/>
      <c r="E65" s="27"/>
      <c r="F65" s="27"/>
      <c r="G65" s="27"/>
      <c r="H65" s="41"/>
    </row>
    <row r="66" spans="1:8" ht="16.5" thickTop="1" thickBot="1">
      <c r="A66" s="30"/>
      <c r="B66" s="29"/>
      <c r="C66" s="29"/>
      <c r="D66" s="29"/>
      <c r="E66" s="29"/>
      <c r="F66" s="29"/>
      <c r="G66" s="29"/>
      <c r="H66" s="29"/>
    </row>
    <row r="67" spans="1:8" ht="16.5" thickTop="1" thickBot="1">
      <c r="A67" s="26" t="s">
        <v>61</v>
      </c>
      <c r="B67" s="27">
        <f>SUM(B52:B63,B36:B47,B20:B32)</f>
        <v>18</v>
      </c>
      <c r="C67" s="27">
        <f>SUM(C64,C48,C33)</f>
        <v>22</v>
      </c>
      <c r="D67" s="27">
        <f>SUM(D52:D63,D36:D47,D20:D32)</f>
        <v>11</v>
      </c>
      <c r="E67" s="27">
        <f>SUM(E52:E63,E36:E47,E20:E32)</f>
        <v>17</v>
      </c>
      <c r="F67" s="27"/>
      <c r="G67" s="27"/>
      <c r="H67" s="27"/>
    </row>
    <row r="68" spans="1:8" ht="16.5" thickTop="1" thickBot="1">
      <c r="A68" s="30" t="s">
        <v>62</v>
      </c>
      <c r="B68" s="29">
        <v>37</v>
      </c>
      <c r="C68" s="29">
        <v>37</v>
      </c>
      <c r="D68" s="29">
        <v>37</v>
      </c>
      <c r="E68" s="29">
        <v>37</v>
      </c>
      <c r="F68" s="29"/>
      <c r="G68" s="29"/>
      <c r="H68" s="29"/>
    </row>
    <row r="69" spans="1:8" ht="61.5" thickTop="1" thickBot="1">
      <c r="A69" s="26" t="s">
        <v>63</v>
      </c>
      <c r="B69" s="41">
        <f>B67/B68</f>
        <v>0.48648648648648651</v>
      </c>
      <c r="C69" s="41">
        <f>C67/C68</f>
        <v>0.59459459459459463</v>
      </c>
      <c r="D69" s="41">
        <f t="shared" ref="D69:E69" si="12">D67/D68</f>
        <v>0.29729729729729731</v>
      </c>
      <c r="E69" s="41">
        <f t="shared" si="12"/>
        <v>0.45945945945945948</v>
      </c>
      <c r="F69" s="30" t="s">
        <v>7</v>
      </c>
      <c r="G69" s="41">
        <f>AVERAGEIF(B1:P1,"PAR*",B69:Z69)</f>
        <v>0.45945945945945948</v>
      </c>
      <c r="H69" s="27"/>
    </row>
    <row r="70" spans="1:8" ht="15.75" thickTop="1"/>
  </sheetData>
  <pageMargins left="0.7" right="0.7" top="0.75" bottom="0.75" header="0.3" footer="0.3"/>
  <pageSetup scale="86" orientation="portrait" r:id="rId1"/>
  <rowBreaks count="2" manualBreakCount="2">
    <brk id="34" max="16383" man="1"/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zoomScaleNormal="100" workbookViewId="0">
      <pane ySplit="1" topLeftCell="A59" activePane="bottomLeft" state="frozen"/>
      <selection activeCell="F5" sqref="F5"/>
      <selection pane="bottomLeft" activeCell="F68" sqref="F68"/>
    </sheetView>
  </sheetViews>
  <sheetFormatPr defaultRowHeight="16.5" thickTop="1" thickBottom="1"/>
  <cols>
    <col min="1" max="1" width="15.85546875" style="4" customWidth="1"/>
    <col min="2" max="2" width="9.5703125" customWidth="1"/>
    <col min="3" max="3" width="10.7109375" customWidth="1"/>
    <col min="4" max="4" width="10.140625" customWidth="1"/>
    <col min="5" max="5" width="14" customWidth="1"/>
    <col min="6" max="6" width="14.42578125" customWidth="1"/>
    <col min="7" max="7" width="12.85546875" customWidth="1"/>
    <col min="8" max="8" width="9.140625" style="2" customWidth="1"/>
  </cols>
  <sheetData>
    <row r="1" spans="1:8" ht="90.75" thickBot="1">
      <c r="A1" s="5" t="s">
        <v>95</v>
      </c>
      <c r="B1" s="6" t="s">
        <v>64</v>
      </c>
      <c r="C1" s="6" t="s">
        <v>65</v>
      </c>
      <c r="D1" s="6" t="s">
        <v>85</v>
      </c>
      <c r="E1" s="6" t="s">
        <v>4</v>
      </c>
      <c r="F1" s="7" t="s">
        <v>104</v>
      </c>
      <c r="G1" s="7" t="s">
        <v>126</v>
      </c>
      <c r="H1" s="13" t="s">
        <v>86</v>
      </c>
    </row>
    <row r="2" spans="1:8" thickTop="1" thickBot="1">
      <c r="A2" s="5"/>
      <c r="B2" s="6"/>
      <c r="C2" s="6"/>
      <c r="D2" s="6"/>
      <c r="E2" s="6"/>
      <c r="F2" s="7"/>
      <c r="G2" s="6"/>
      <c r="H2" s="9"/>
    </row>
    <row r="3" spans="1:8" thickTop="1" thickBot="1">
      <c r="A3" s="5" t="s">
        <v>67</v>
      </c>
      <c r="B3" s="6"/>
      <c r="C3" s="6"/>
      <c r="D3" s="6"/>
      <c r="E3" s="6"/>
      <c r="F3" s="6"/>
      <c r="G3" s="6"/>
      <c r="H3" s="9"/>
    </row>
    <row r="4" spans="1:8" thickTop="1" thickBot="1">
      <c r="A4" s="18" t="s">
        <v>68</v>
      </c>
      <c r="B4" s="6"/>
      <c r="C4" s="6"/>
      <c r="D4" s="6"/>
      <c r="E4" s="6"/>
      <c r="F4" s="6"/>
      <c r="G4" s="6"/>
      <c r="H4" s="9"/>
    </row>
    <row r="5" spans="1:8" thickTop="1" thickBot="1">
      <c r="A5" s="18" t="s">
        <v>69</v>
      </c>
      <c r="B5" s="6"/>
      <c r="C5" s="6"/>
      <c r="D5" s="6"/>
      <c r="E5" s="6"/>
      <c r="F5" s="6"/>
      <c r="G5" s="6"/>
      <c r="H5" s="9"/>
    </row>
    <row r="6" spans="1:8" thickTop="1" thickBot="1">
      <c r="A6" s="5"/>
      <c r="B6" s="6"/>
      <c r="C6" s="6"/>
      <c r="D6" s="6"/>
      <c r="E6" s="6"/>
      <c r="F6" s="6"/>
      <c r="G6" s="6"/>
      <c r="H6" s="9"/>
    </row>
    <row r="7" spans="1:8" thickTop="1" thickBot="1">
      <c r="A7" s="5" t="s">
        <v>11</v>
      </c>
      <c r="B7" s="8">
        <v>40520</v>
      </c>
      <c r="C7" s="8">
        <v>40511</v>
      </c>
      <c r="D7" s="8">
        <v>40568</v>
      </c>
      <c r="E7" s="8">
        <v>40557</v>
      </c>
      <c r="F7" s="6"/>
      <c r="G7" s="6"/>
      <c r="H7" s="9"/>
    </row>
    <row r="8" spans="1:8" thickTop="1" thickBot="1">
      <c r="A8" s="5" t="s">
        <v>70</v>
      </c>
      <c r="B8" s="6"/>
      <c r="C8" s="6"/>
      <c r="D8" s="6"/>
      <c r="E8" s="6"/>
      <c r="F8" s="6"/>
      <c r="G8" s="6"/>
      <c r="H8" s="9"/>
    </row>
    <row r="9" spans="1:8" thickTop="1" thickBot="1">
      <c r="A9" s="5"/>
      <c r="B9" s="6"/>
      <c r="C9" s="6"/>
      <c r="D9" s="6"/>
      <c r="E9" s="6"/>
      <c r="F9" s="6"/>
      <c r="G9" s="6"/>
      <c r="H9" s="9"/>
    </row>
    <row r="10" spans="1:8" thickTop="1" thickBot="1">
      <c r="A10" s="19" t="s">
        <v>21</v>
      </c>
      <c r="B10" s="6"/>
      <c r="C10" s="6"/>
      <c r="D10" s="6"/>
      <c r="E10" s="6"/>
      <c r="F10" s="6"/>
      <c r="G10" s="6"/>
      <c r="H10" s="9"/>
    </row>
    <row r="11" spans="1:8" thickTop="1" thickBot="1">
      <c r="A11" s="5" t="s">
        <v>22</v>
      </c>
      <c r="B11" s="6">
        <v>2</v>
      </c>
      <c r="C11" s="6">
        <v>2</v>
      </c>
      <c r="D11" s="6">
        <v>1</v>
      </c>
      <c r="E11" s="6">
        <v>0</v>
      </c>
      <c r="F11" s="14">
        <f>SUM(B11:E11)/(COUNT(B11:E11)-COUNTIF(B11:E11,0))</f>
        <v>1.6666666666666667</v>
      </c>
      <c r="G11" s="6">
        <f t="shared" ref="G11:G23" ca="1" si="0">SUMIF((INDIRECT("$B$1:$Z$1")), "PAR*",B11:Z11)</f>
        <v>5</v>
      </c>
      <c r="H11" s="6">
        <f ca="1">COUNTIF((INDIRECT("$B$1:$Z$1")), "PAR*")</f>
        <v>4</v>
      </c>
    </row>
    <row r="12" spans="1:8" thickTop="1" thickBot="1">
      <c r="A12" s="5" t="s">
        <v>23</v>
      </c>
      <c r="B12" s="6">
        <v>0</v>
      </c>
      <c r="C12" s="6">
        <v>3</v>
      </c>
      <c r="D12" s="6">
        <v>2</v>
      </c>
      <c r="E12" s="6">
        <v>0</v>
      </c>
      <c r="F12" s="14">
        <f t="shared" ref="F12:F23" si="1">SUM(B12:E12)/(COUNT(B12:E12)-COUNTIF(B12:E12,0))</f>
        <v>2.5</v>
      </c>
      <c r="G12" s="6">
        <f t="shared" ca="1" si="0"/>
        <v>5</v>
      </c>
      <c r="H12" s="6">
        <f t="shared" ref="H12:H23" ca="1" si="2">COUNTIF((INDIRECT("$B$1:$Z$1")), "PAR*")</f>
        <v>4</v>
      </c>
    </row>
    <row r="13" spans="1:8" thickTop="1" thickBot="1">
      <c r="A13" s="5" t="s">
        <v>24</v>
      </c>
      <c r="B13" s="6">
        <v>3</v>
      </c>
      <c r="C13" s="6">
        <v>0</v>
      </c>
      <c r="D13" s="6">
        <v>1</v>
      </c>
      <c r="E13" s="6">
        <v>0</v>
      </c>
      <c r="F13" s="14">
        <f t="shared" si="1"/>
        <v>2</v>
      </c>
      <c r="G13" s="6">
        <f t="shared" ca="1" si="0"/>
        <v>4</v>
      </c>
      <c r="H13" s="6">
        <f t="shared" ca="1" si="2"/>
        <v>4</v>
      </c>
    </row>
    <row r="14" spans="1:8" thickTop="1" thickBot="1">
      <c r="A14" s="5" t="s">
        <v>25</v>
      </c>
      <c r="B14" s="6">
        <v>2</v>
      </c>
      <c r="C14" s="6">
        <v>0</v>
      </c>
      <c r="D14" s="6">
        <v>1</v>
      </c>
      <c r="E14" s="6">
        <v>2</v>
      </c>
      <c r="F14" s="14">
        <f t="shared" si="1"/>
        <v>1.6666666666666667</v>
      </c>
      <c r="G14" s="6">
        <f t="shared" ca="1" si="0"/>
        <v>5</v>
      </c>
      <c r="H14" s="6">
        <f t="shared" ca="1" si="2"/>
        <v>4</v>
      </c>
    </row>
    <row r="15" spans="1:8" thickTop="1" thickBot="1">
      <c r="A15" s="5" t="s">
        <v>26</v>
      </c>
      <c r="B15" s="6">
        <v>2</v>
      </c>
      <c r="C15" s="6">
        <v>0</v>
      </c>
      <c r="D15" s="6">
        <v>2</v>
      </c>
      <c r="E15" s="6">
        <v>0</v>
      </c>
      <c r="F15" s="14">
        <f t="shared" si="1"/>
        <v>2</v>
      </c>
      <c r="G15" s="6">
        <f t="shared" ca="1" si="0"/>
        <v>4</v>
      </c>
      <c r="H15" s="6">
        <f t="shared" ca="1" si="2"/>
        <v>4</v>
      </c>
    </row>
    <row r="16" spans="1:8" thickTop="1" thickBot="1">
      <c r="A16" s="5" t="s">
        <v>27</v>
      </c>
      <c r="B16" s="6">
        <v>1</v>
      </c>
      <c r="C16" s="6">
        <v>0</v>
      </c>
      <c r="D16" s="6">
        <v>2</v>
      </c>
      <c r="E16" s="6">
        <v>2</v>
      </c>
      <c r="F16" s="14">
        <f t="shared" si="1"/>
        <v>1.6666666666666667</v>
      </c>
      <c r="G16" s="6">
        <f t="shared" ca="1" si="0"/>
        <v>5</v>
      </c>
      <c r="H16" s="6">
        <f t="shared" ca="1" si="2"/>
        <v>4</v>
      </c>
    </row>
    <row r="17" spans="1:8" thickTop="1" thickBot="1">
      <c r="A17" s="5" t="s">
        <v>28</v>
      </c>
      <c r="B17" s="6">
        <v>0</v>
      </c>
      <c r="C17" s="6">
        <v>3</v>
      </c>
      <c r="D17" s="6">
        <v>2</v>
      </c>
      <c r="E17" s="6">
        <v>0</v>
      </c>
      <c r="F17" s="14">
        <f t="shared" si="1"/>
        <v>2.5</v>
      </c>
      <c r="G17" s="6">
        <f t="shared" ca="1" si="0"/>
        <v>5</v>
      </c>
      <c r="H17" s="6">
        <f t="shared" ca="1" si="2"/>
        <v>4</v>
      </c>
    </row>
    <row r="18" spans="1:8" thickTop="1" thickBot="1">
      <c r="A18" s="5" t="s">
        <v>29</v>
      </c>
      <c r="B18" s="6">
        <v>0</v>
      </c>
      <c r="C18" s="6">
        <v>2</v>
      </c>
      <c r="D18" s="6">
        <v>0</v>
      </c>
      <c r="E18" s="6">
        <v>0</v>
      </c>
      <c r="F18" s="14">
        <f t="shared" si="1"/>
        <v>2</v>
      </c>
      <c r="G18" s="6">
        <f t="shared" ca="1" si="0"/>
        <v>2</v>
      </c>
      <c r="H18" s="6">
        <f t="shared" ca="1" si="2"/>
        <v>4</v>
      </c>
    </row>
    <row r="19" spans="1:8" thickTop="1" thickBot="1">
      <c r="A19" s="5" t="s">
        <v>30</v>
      </c>
      <c r="B19" s="6">
        <v>0</v>
      </c>
      <c r="C19" s="6">
        <v>0</v>
      </c>
      <c r="D19" s="6">
        <v>0</v>
      </c>
      <c r="E19" s="6">
        <v>2</v>
      </c>
      <c r="F19" s="14">
        <f t="shared" si="1"/>
        <v>2</v>
      </c>
      <c r="G19" s="6">
        <f t="shared" ca="1" si="0"/>
        <v>2</v>
      </c>
      <c r="H19" s="6">
        <f t="shared" ca="1" si="2"/>
        <v>4</v>
      </c>
    </row>
    <row r="20" spans="1:8" thickTop="1" thickBot="1">
      <c r="A20" s="5" t="s">
        <v>31</v>
      </c>
      <c r="B20" s="6">
        <v>2</v>
      </c>
      <c r="C20" s="6">
        <v>2</v>
      </c>
      <c r="D20" s="6">
        <v>0</v>
      </c>
      <c r="E20" s="6">
        <v>0</v>
      </c>
      <c r="F20" s="14">
        <f t="shared" si="1"/>
        <v>2</v>
      </c>
      <c r="G20" s="6">
        <f t="shared" ca="1" si="0"/>
        <v>4</v>
      </c>
      <c r="H20" s="6">
        <f t="shared" ca="1" si="2"/>
        <v>4</v>
      </c>
    </row>
    <row r="21" spans="1:8" ht="31.5" thickTop="1" thickBot="1">
      <c r="A21" s="5" t="s">
        <v>32</v>
      </c>
      <c r="B21" s="6">
        <v>0</v>
      </c>
      <c r="C21" s="6">
        <v>2</v>
      </c>
      <c r="D21" s="6">
        <v>0</v>
      </c>
      <c r="E21" s="6">
        <v>3</v>
      </c>
      <c r="F21" s="14">
        <f t="shared" si="1"/>
        <v>2.5</v>
      </c>
      <c r="G21" s="6">
        <f t="shared" ca="1" si="0"/>
        <v>5</v>
      </c>
      <c r="H21" s="6">
        <f t="shared" ca="1" si="2"/>
        <v>4</v>
      </c>
    </row>
    <row r="22" spans="1:8" thickTop="1" thickBot="1">
      <c r="A22" s="5" t="s">
        <v>33</v>
      </c>
      <c r="B22" s="6">
        <v>0</v>
      </c>
      <c r="C22" s="6">
        <v>0</v>
      </c>
      <c r="D22" s="6">
        <v>0</v>
      </c>
      <c r="E22" s="6">
        <v>0</v>
      </c>
      <c r="F22" s="14">
        <f>0</f>
        <v>0</v>
      </c>
      <c r="G22" s="6">
        <f t="shared" ca="1" si="0"/>
        <v>0</v>
      </c>
      <c r="H22" s="6">
        <f t="shared" ca="1" si="2"/>
        <v>4</v>
      </c>
    </row>
    <row r="23" spans="1:8" ht="31.5" thickTop="1" thickBot="1">
      <c r="A23" s="5" t="s">
        <v>34</v>
      </c>
      <c r="B23" s="6">
        <v>0</v>
      </c>
      <c r="C23" s="6">
        <v>2</v>
      </c>
      <c r="D23" s="6">
        <v>0</v>
      </c>
      <c r="E23" s="6">
        <v>0</v>
      </c>
      <c r="F23" s="14">
        <f t="shared" si="1"/>
        <v>2</v>
      </c>
      <c r="G23" s="6">
        <f t="shared" ca="1" si="0"/>
        <v>2</v>
      </c>
      <c r="H23" s="6">
        <f t="shared" ca="1" si="2"/>
        <v>4</v>
      </c>
    </row>
    <row r="24" spans="1:8" ht="31.5" thickTop="1" thickBot="1">
      <c r="A24" s="19" t="s">
        <v>81</v>
      </c>
      <c r="B24" s="6">
        <f>SUM(B11:B23)</f>
        <v>12</v>
      </c>
      <c r="C24" s="6">
        <f t="shared" ref="C24:E24" si="3">SUM(C11:C23)</f>
        <v>16</v>
      </c>
      <c r="D24" s="6">
        <f t="shared" si="3"/>
        <v>11</v>
      </c>
      <c r="E24" s="6">
        <f t="shared" si="3"/>
        <v>9</v>
      </c>
      <c r="F24" s="6"/>
      <c r="G24" s="6"/>
      <c r="H24" s="9"/>
    </row>
    <row r="25" spans="1:8" s="1" customFormat="1" ht="46.5" thickTop="1" thickBot="1">
      <c r="A25" s="19"/>
      <c r="B25" s="6"/>
      <c r="C25" s="6"/>
      <c r="D25" s="6"/>
      <c r="E25" s="7" t="s">
        <v>115</v>
      </c>
      <c r="F25" s="14">
        <f xml:space="preserve"> AVERAGEIF(B1:Z1, "PAR*",B24:AA24)</f>
        <v>12</v>
      </c>
      <c r="G25" s="6"/>
      <c r="H25" s="9"/>
    </row>
    <row r="26" spans="1:8" ht="46.5" thickTop="1" thickBot="1">
      <c r="A26" s="19" t="s">
        <v>89</v>
      </c>
      <c r="B26" s="6">
        <f>SUM(B11:B23)/(COUNT(B11:B23)-COUNTIF(B11:B23,0))</f>
        <v>2</v>
      </c>
      <c r="C26" s="14">
        <f>SUM(C11:C23)/(COUNT(C11:C23)-COUNTIF(C11:C23,0))</f>
        <v>2.2857142857142856</v>
      </c>
      <c r="D26" s="14">
        <f>SUM(D11:D23)/(COUNT(D11:D23)-COUNTIF(D11:D23,0))</f>
        <v>1.5714285714285714</v>
      </c>
      <c r="E26" s="6">
        <f>SUM(E11:E23)/(COUNT(E11:E23)-COUNTIF(E11:E23,0))</f>
        <v>2.25</v>
      </c>
      <c r="F26" s="7"/>
      <c r="G26" s="14"/>
      <c r="H26" s="20"/>
    </row>
    <row r="27" spans="1:8" ht="61.5" thickTop="1" thickBot="1">
      <c r="A27" s="5"/>
      <c r="B27" s="6"/>
      <c r="C27" s="6"/>
      <c r="D27" s="6"/>
      <c r="E27" s="7" t="s">
        <v>71</v>
      </c>
      <c r="F27" s="14">
        <f xml:space="preserve"> AVERAGEIF(A1:Y1, "PAR*",B26:AA26)</f>
        <v>2.0357142857142856</v>
      </c>
      <c r="G27" s="14"/>
      <c r="H27" s="20"/>
    </row>
    <row r="28" spans="1:8" s="1" customFormat="1" thickTop="1" thickBot="1">
      <c r="A28" s="5"/>
      <c r="B28" s="6"/>
      <c r="C28" s="6"/>
      <c r="D28" s="6"/>
      <c r="E28" s="7"/>
      <c r="F28" s="14"/>
      <c r="G28" s="14"/>
      <c r="H28" s="20"/>
    </row>
    <row r="29" spans="1:8" thickTop="1" thickBot="1">
      <c r="A29" s="19" t="s">
        <v>35</v>
      </c>
      <c r="B29" s="6"/>
      <c r="C29" s="6"/>
      <c r="D29" s="6"/>
      <c r="E29" s="6"/>
      <c r="F29" s="6"/>
      <c r="G29" s="6"/>
      <c r="H29" s="9"/>
    </row>
    <row r="30" spans="1:8" thickTop="1" thickBot="1">
      <c r="A30" s="5" t="s">
        <v>36</v>
      </c>
      <c r="B30" s="6">
        <v>2</v>
      </c>
      <c r="C30" s="6">
        <v>3</v>
      </c>
      <c r="D30" s="6">
        <v>2</v>
      </c>
      <c r="E30" s="6">
        <v>2</v>
      </c>
      <c r="F30" s="14">
        <f>SUM(B30:E30)/(COUNT(B30:E30)-COUNTIF(B30:E30,0))</f>
        <v>2.25</v>
      </c>
      <c r="G30" s="6">
        <f t="shared" ref="G30:G41" ca="1" si="4">SUMIF((INDIRECT("$B$1:$Z$1")), "PAR*",B30:Z30)</f>
        <v>9</v>
      </c>
      <c r="H30" s="6">
        <f ca="1">COUNTIF((INDIRECT("$B$1:$Z$1")), "PAR*")</f>
        <v>4</v>
      </c>
    </row>
    <row r="31" spans="1:8" thickTop="1" thickBot="1">
      <c r="A31" s="5" t="s">
        <v>37</v>
      </c>
      <c r="B31" s="6">
        <v>0</v>
      </c>
      <c r="C31" s="6">
        <v>3</v>
      </c>
      <c r="D31" s="6">
        <v>0</v>
      </c>
      <c r="E31" s="6">
        <v>2</v>
      </c>
      <c r="F31" s="14">
        <f>SUM(B31:E31)/(COUNT(B31:E31)-COUNTIF(B31:E31,0))</f>
        <v>2.5</v>
      </c>
      <c r="G31" s="6">
        <f t="shared" ca="1" si="4"/>
        <v>5</v>
      </c>
      <c r="H31" s="6">
        <f t="shared" ref="H31:H41" ca="1" si="5">COUNTIF((INDIRECT("$B$1:$Z$1")), "PAR*")</f>
        <v>4</v>
      </c>
    </row>
    <row r="32" spans="1:8" thickTop="1" thickBot="1">
      <c r="A32" s="5" t="s">
        <v>38</v>
      </c>
      <c r="B32" s="6">
        <v>3</v>
      </c>
      <c r="C32" s="6">
        <v>2</v>
      </c>
      <c r="D32" s="6">
        <v>0</v>
      </c>
      <c r="E32" s="6">
        <v>1</v>
      </c>
      <c r="F32" s="14">
        <f>SUM(B32:E32)/(COUNT(B32:E32)-COUNTIF(B32:E32,0))</f>
        <v>2</v>
      </c>
      <c r="G32" s="6">
        <f t="shared" ca="1" si="4"/>
        <v>6</v>
      </c>
      <c r="H32" s="6">
        <f t="shared" ca="1" si="5"/>
        <v>4</v>
      </c>
    </row>
    <row r="33" spans="1:8" ht="31.5" thickTop="1" thickBot="1">
      <c r="A33" s="5" t="s">
        <v>39</v>
      </c>
      <c r="B33" s="6">
        <v>0</v>
      </c>
      <c r="C33" s="6">
        <v>2</v>
      </c>
      <c r="D33" s="6">
        <v>1</v>
      </c>
      <c r="E33" s="6">
        <v>3</v>
      </c>
      <c r="F33" s="14">
        <f>SUM(B33:E33)/(COUNT(B33:E33)-COUNTIF(B33:E33,0))</f>
        <v>2</v>
      </c>
      <c r="G33" s="6">
        <f t="shared" ca="1" si="4"/>
        <v>6</v>
      </c>
      <c r="H33" s="6">
        <f t="shared" ca="1" si="5"/>
        <v>4</v>
      </c>
    </row>
    <row r="34" spans="1:8" thickTop="1" thickBot="1">
      <c r="A34" s="5" t="s">
        <v>40</v>
      </c>
      <c r="B34" s="6">
        <v>0</v>
      </c>
      <c r="C34" s="6">
        <v>2</v>
      </c>
      <c r="D34" s="6">
        <v>0</v>
      </c>
      <c r="E34" s="6">
        <v>0</v>
      </c>
      <c r="F34" s="14">
        <f>SUM(B34:E34)/(COUNT(B34:E34)-COUNTIF(B34:E34,0))</f>
        <v>2</v>
      </c>
      <c r="G34" s="6">
        <f t="shared" ca="1" si="4"/>
        <v>2</v>
      </c>
      <c r="H34" s="6">
        <f t="shared" ca="1" si="5"/>
        <v>4</v>
      </c>
    </row>
    <row r="35" spans="1:8" ht="31.5" thickTop="1" thickBot="1">
      <c r="A35" s="5" t="s">
        <v>41</v>
      </c>
      <c r="B35" s="6">
        <v>0</v>
      </c>
      <c r="C35" s="6">
        <v>0</v>
      </c>
      <c r="D35" s="6">
        <v>0</v>
      </c>
      <c r="E35" s="6">
        <v>0</v>
      </c>
      <c r="F35" s="14">
        <f>0</f>
        <v>0</v>
      </c>
      <c r="G35" s="6">
        <f t="shared" ca="1" si="4"/>
        <v>0</v>
      </c>
      <c r="H35" s="6">
        <f t="shared" ca="1" si="5"/>
        <v>4</v>
      </c>
    </row>
    <row r="36" spans="1:8" thickTop="1" thickBot="1">
      <c r="A36" s="5" t="s">
        <v>42</v>
      </c>
      <c r="B36" s="6">
        <v>0</v>
      </c>
      <c r="C36" s="6">
        <v>2</v>
      </c>
      <c r="D36" s="6">
        <v>0</v>
      </c>
      <c r="E36" s="6">
        <v>2</v>
      </c>
      <c r="F36" s="14">
        <f t="shared" ref="F36:F41" si="6">SUM(B36:E36)/(COUNT(B36:E36)-COUNTIF(B36:E36,0))</f>
        <v>2</v>
      </c>
      <c r="G36" s="6">
        <f t="shared" ca="1" si="4"/>
        <v>4</v>
      </c>
      <c r="H36" s="6">
        <f t="shared" ca="1" si="5"/>
        <v>4</v>
      </c>
    </row>
    <row r="37" spans="1:8" ht="31.5" thickTop="1" thickBot="1">
      <c r="A37" s="5" t="s">
        <v>43</v>
      </c>
      <c r="B37" s="6">
        <v>2</v>
      </c>
      <c r="C37" s="6">
        <v>2</v>
      </c>
      <c r="D37" s="6">
        <v>0</v>
      </c>
      <c r="E37" s="6">
        <v>0</v>
      </c>
      <c r="F37" s="14">
        <f t="shared" si="6"/>
        <v>2</v>
      </c>
      <c r="G37" s="6">
        <f t="shared" ca="1" si="4"/>
        <v>4</v>
      </c>
      <c r="H37" s="6">
        <f t="shared" ca="1" si="5"/>
        <v>4</v>
      </c>
    </row>
    <row r="38" spans="1:8" ht="31.5" thickTop="1" thickBot="1">
      <c r="A38" s="5" t="s">
        <v>44</v>
      </c>
      <c r="B38" s="6">
        <v>2</v>
      </c>
      <c r="C38" s="6">
        <v>3</v>
      </c>
      <c r="D38" s="6">
        <v>0</v>
      </c>
      <c r="E38" s="6">
        <v>3</v>
      </c>
      <c r="F38" s="14">
        <f t="shared" si="6"/>
        <v>2.6666666666666665</v>
      </c>
      <c r="G38" s="6">
        <f t="shared" ca="1" si="4"/>
        <v>8</v>
      </c>
      <c r="H38" s="6">
        <f t="shared" ca="1" si="5"/>
        <v>4</v>
      </c>
    </row>
    <row r="39" spans="1:8" thickTop="1" thickBot="1">
      <c r="A39" s="5" t="s">
        <v>45</v>
      </c>
      <c r="B39" s="6">
        <v>2</v>
      </c>
      <c r="C39" s="6">
        <v>3</v>
      </c>
      <c r="D39" s="6">
        <v>0</v>
      </c>
      <c r="E39" s="6">
        <v>0</v>
      </c>
      <c r="F39" s="14">
        <f t="shared" si="6"/>
        <v>2.5</v>
      </c>
      <c r="G39" s="6">
        <f t="shared" ca="1" si="4"/>
        <v>5</v>
      </c>
      <c r="H39" s="6">
        <f t="shared" ca="1" si="5"/>
        <v>4</v>
      </c>
    </row>
    <row r="40" spans="1:8" ht="31.5" thickTop="1" thickBot="1">
      <c r="A40" s="5" t="s">
        <v>46</v>
      </c>
      <c r="B40" s="6">
        <v>2</v>
      </c>
      <c r="C40" s="6">
        <v>2</v>
      </c>
      <c r="D40" s="6">
        <v>0</v>
      </c>
      <c r="E40" s="6">
        <v>0</v>
      </c>
      <c r="F40" s="14">
        <f t="shared" si="6"/>
        <v>2</v>
      </c>
      <c r="G40" s="6">
        <f t="shared" ca="1" si="4"/>
        <v>4</v>
      </c>
      <c r="H40" s="6">
        <f t="shared" ca="1" si="5"/>
        <v>4</v>
      </c>
    </row>
    <row r="41" spans="1:8" thickTop="1" thickBot="1">
      <c r="A41" s="5" t="s">
        <v>47</v>
      </c>
      <c r="B41" s="6">
        <v>0</v>
      </c>
      <c r="C41" s="6">
        <v>1</v>
      </c>
      <c r="D41" s="6">
        <v>2</v>
      </c>
      <c r="E41" s="6">
        <v>2</v>
      </c>
      <c r="F41" s="14">
        <f t="shared" si="6"/>
        <v>1.6666666666666667</v>
      </c>
      <c r="G41" s="6">
        <f t="shared" ca="1" si="4"/>
        <v>5</v>
      </c>
      <c r="H41" s="6">
        <f t="shared" ca="1" si="5"/>
        <v>4</v>
      </c>
    </row>
    <row r="42" spans="1:8" ht="31.5" thickTop="1" thickBot="1">
      <c r="A42" s="19" t="s">
        <v>79</v>
      </c>
      <c r="B42" s="6">
        <f>SUM(B30:B41)</f>
        <v>13</v>
      </c>
      <c r="C42" s="6">
        <f t="shared" ref="C42:E42" si="7">SUM(C30:C41)</f>
        <v>25</v>
      </c>
      <c r="D42" s="6">
        <f t="shared" si="7"/>
        <v>5</v>
      </c>
      <c r="E42" s="6">
        <f t="shared" si="7"/>
        <v>15</v>
      </c>
      <c r="F42" s="14"/>
      <c r="G42" s="6"/>
      <c r="H42" s="9"/>
    </row>
    <row r="43" spans="1:8" s="1" customFormat="1" ht="46.5" thickTop="1" thickBot="1">
      <c r="A43" s="19"/>
      <c r="B43" s="6"/>
      <c r="C43" s="6"/>
      <c r="D43" s="6"/>
      <c r="E43" s="7" t="s">
        <v>101</v>
      </c>
      <c r="F43" s="14">
        <f xml:space="preserve"> AVERAGEIF(B1:Z1, "PAR*",B42:AA42)</f>
        <v>14.5</v>
      </c>
      <c r="G43" s="6"/>
      <c r="H43" s="9"/>
    </row>
    <row r="44" spans="1:8" ht="63.75" customHeight="1" thickTop="1" thickBot="1">
      <c r="A44" s="19" t="s">
        <v>90</v>
      </c>
      <c r="B44" s="14">
        <f>SUM(B29:B41)/(COUNT(B29:B41)-COUNTIF(B29:B41,0))</f>
        <v>2.1666666666666665</v>
      </c>
      <c r="C44" s="14">
        <f>SUM(C29:C41)/(COUNT(C29:C41)-COUNTIF(C29:C41,0))</f>
        <v>2.2727272727272729</v>
      </c>
      <c r="D44" s="14">
        <f t="shared" ref="D44" si="8">SUM(D29:D41)/(COUNT(D29:D41)-COUNTIF(D29:D41,0))</f>
        <v>1.6666666666666667</v>
      </c>
      <c r="E44" s="14">
        <f t="shared" ref="E44" si="9">SUM(E29:E41)/(COUNT(E29:E41)-COUNTIF(E29:E41,0))</f>
        <v>2.1428571428571428</v>
      </c>
      <c r="F44" s="7"/>
      <c r="G44" s="14"/>
      <c r="H44" s="20"/>
    </row>
    <row r="45" spans="1:8" ht="61.5" thickTop="1" thickBot="1">
      <c r="A45" s="5"/>
      <c r="B45" s="6"/>
      <c r="C45" s="6"/>
      <c r="D45" s="6"/>
      <c r="E45" s="7" t="s">
        <v>72</v>
      </c>
      <c r="F45" s="14">
        <f>AVERAGEIF(A1:Z1, "PAR*", A44:Z44)</f>
        <v>2.0622294372294374</v>
      </c>
      <c r="G45" s="6"/>
      <c r="H45" s="9"/>
    </row>
    <row r="46" spans="1:8" s="1" customFormat="1" thickTop="1" thickBot="1">
      <c r="A46" s="5"/>
      <c r="B46" s="6"/>
      <c r="C46" s="6"/>
      <c r="D46" s="6"/>
      <c r="E46" s="7"/>
      <c r="F46" s="14"/>
      <c r="G46" s="6"/>
      <c r="H46" s="9"/>
    </row>
    <row r="47" spans="1:8" thickTop="1" thickBot="1">
      <c r="A47" s="19" t="s">
        <v>48</v>
      </c>
      <c r="B47" s="6"/>
      <c r="C47" s="6"/>
      <c r="D47" s="6"/>
      <c r="E47" s="6"/>
      <c r="F47" s="6"/>
      <c r="G47" s="6"/>
      <c r="H47" s="9"/>
    </row>
    <row r="48" spans="1:8" ht="31.5" thickTop="1" thickBot="1">
      <c r="A48" s="5" t="s">
        <v>49</v>
      </c>
      <c r="B48" s="6">
        <v>3</v>
      </c>
      <c r="C48" s="6">
        <v>2</v>
      </c>
      <c r="D48" s="6">
        <v>1</v>
      </c>
      <c r="E48" s="6">
        <v>4</v>
      </c>
      <c r="F48" s="14">
        <f t="shared" ref="F48:F59" si="10">SUM(B48:E48)/(COUNT(B48:E48)-COUNTIF(B48:E48,0))</f>
        <v>2.5</v>
      </c>
      <c r="G48" s="6">
        <f t="shared" ref="G48:G59" ca="1" si="11">SUMIF((INDIRECT("$B$1:$Z$1")), "PAR*",B48:Z48)</f>
        <v>10</v>
      </c>
      <c r="H48" s="6">
        <f t="shared" ref="H48:H59" ca="1" si="12">COUNTIF((INDIRECT("$B$1:$Z$1")), "PAR*")</f>
        <v>4</v>
      </c>
    </row>
    <row r="49" spans="1:9" thickTop="1" thickBot="1">
      <c r="A49" s="5" t="s">
        <v>50</v>
      </c>
      <c r="B49" s="6">
        <v>4</v>
      </c>
      <c r="C49" s="6">
        <v>4</v>
      </c>
      <c r="D49" s="6">
        <v>1</v>
      </c>
      <c r="E49" s="6">
        <v>4</v>
      </c>
      <c r="F49" s="14">
        <f t="shared" si="10"/>
        <v>3.25</v>
      </c>
      <c r="G49" s="6">
        <f t="shared" ca="1" si="11"/>
        <v>13</v>
      </c>
      <c r="H49" s="6">
        <f t="shared" ca="1" si="12"/>
        <v>4</v>
      </c>
    </row>
    <row r="50" spans="1:9" thickTop="1" thickBot="1">
      <c r="A50" s="5" t="s">
        <v>51</v>
      </c>
      <c r="B50" s="6">
        <v>3</v>
      </c>
      <c r="C50" s="6">
        <v>2</v>
      </c>
      <c r="D50" s="6">
        <v>1</v>
      </c>
      <c r="E50" s="6">
        <v>4</v>
      </c>
      <c r="F50" s="14">
        <f t="shared" si="10"/>
        <v>2.5</v>
      </c>
      <c r="G50" s="6">
        <f t="shared" ca="1" si="11"/>
        <v>10</v>
      </c>
      <c r="H50" s="6">
        <f t="shared" ca="1" si="12"/>
        <v>4</v>
      </c>
    </row>
    <row r="51" spans="1:9" ht="31.5" thickTop="1" thickBot="1">
      <c r="A51" s="5" t="s">
        <v>52</v>
      </c>
      <c r="B51" s="6">
        <v>3</v>
      </c>
      <c r="C51" s="6">
        <v>2</v>
      </c>
      <c r="D51" s="6">
        <v>2</v>
      </c>
      <c r="E51" s="6">
        <v>2</v>
      </c>
      <c r="F51" s="14">
        <f t="shared" si="10"/>
        <v>2.25</v>
      </c>
      <c r="G51" s="6">
        <f t="shared" ca="1" si="11"/>
        <v>9</v>
      </c>
      <c r="H51" s="6">
        <f t="shared" ca="1" si="12"/>
        <v>4</v>
      </c>
    </row>
    <row r="52" spans="1:9" ht="31.5" thickTop="1" thickBot="1">
      <c r="A52" s="5" t="s">
        <v>53</v>
      </c>
      <c r="B52" s="6">
        <v>4</v>
      </c>
      <c r="C52" s="6">
        <v>3</v>
      </c>
      <c r="D52" s="6">
        <v>2</v>
      </c>
      <c r="E52" s="6">
        <v>1</v>
      </c>
      <c r="F52" s="14">
        <f t="shared" si="10"/>
        <v>2.5</v>
      </c>
      <c r="G52" s="6">
        <f t="shared" ca="1" si="11"/>
        <v>10</v>
      </c>
      <c r="H52" s="6">
        <f t="shared" ca="1" si="12"/>
        <v>4</v>
      </c>
    </row>
    <row r="53" spans="1:9" ht="31.5" thickTop="1" thickBot="1">
      <c r="A53" s="5" t="s">
        <v>54</v>
      </c>
      <c r="B53" s="6">
        <v>2</v>
      </c>
      <c r="C53" s="6">
        <v>3</v>
      </c>
      <c r="D53" s="6">
        <v>2</v>
      </c>
      <c r="E53" s="6">
        <v>2</v>
      </c>
      <c r="F53" s="14">
        <f t="shared" si="10"/>
        <v>2.25</v>
      </c>
      <c r="G53" s="6">
        <f t="shared" ca="1" si="11"/>
        <v>9</v>
      </c>
      <c r="H53" s="6">
        <f t="shared" ca="1" si="12"/>
        <v>4</v>
      </c>
    </row>
    <row r="54" spans="1:9" thickTop="1" thickBot="1">
      <c r="A54" s="5" t="s">
        <v>55</v>
      </c>
      <c r="B54" s="6">
        <v>4</v>
      </c>
      <c r="C54" s="6">
        <v>3</v>
      </c>
      <c r="D54" s="6">
        <v>4</v>
      </c>
      <c r="E54" s="6">
        <v>4</v>
      </c>
      <c r="F54" s="14">
        <f t="shared" si="10"/>
        <v>3.75</v>
      </c>
      <c r="G54" s="6">
        <f t="shared" ca="1" si="11"/>
        <v>15</v>
      </c>
      <c r="H54" s="6">
        <f t="shared" ca="1" si="12"/>
        <v>4</v>
      </c>
    </row>
    <row r="55" spans="1:9" thickTop="1" thickBot="1">
      <c r="A55" s="5" t="s">
        <v>56</v>
      </c>
      <c r="B55" s="6">
        <v>2</v>
      </c>
      <c r="C55" s="6">
        <v>4</v>
      </c>
      <c r="D55" s="6">
        <v>2</v>
      </c>
      <c r="E55" s="6">
        <v>4</v>
      </c>
      <c r="F55" s="14">
        <f t="shared" si="10"/>
        <v>3</v>
      </c>
      <c r="G55" s="6">
        <f t="shared" ca="1" si="11"/>
        <v>12</v>
      </c>
      <c r="H55" s="6">
        <f t="shared" ca="1" si="12"/>
        <v>4</v>
      </c>
    </row>
    <row r="56" spans="1:9" thickTop="1" thickBot="1">
      <c r="A56" s="5" t="s">
        <v>57</v>
      </c>
      <c r="B56" s="6">
        <v>4</v>
      </c>
      <c r="C56" s="6">
        <v>2</v>
      </c>
      <c r="D56" s="6">
        <v>3</v>
      </c>
      <c r="E56" s="6">
        <v>1</v>
      </c>
      <c r="F56" s="14">
        <f t="shared" si="10"/>
        <v>2.5</v>
      </c>
      <c r="G56" s="6">
        <f t="shared" ca="1" si="11"/>
        <v>10</v>
      </c>
      <c r="H56" s="6">
        <f t="shared" ca="1" si="12"/>
        <v>4</v>
      </c>
    </row>
    <row r="57" spans="1:9" thickTop="1" thickBot="1">
      <c r="A57" s="5" t="s">
        <v>58</v>
      </c>
      <c r="B57" s="6">
        <v>2</v>
      </c>
      <c r="C57" s="6">
        <v>4</v>
      </c>
      <c r="D57" s="6">
        <v>2</v>
      </c>
      <c r="E57" s="6">
        <v>4</v>
      </c>
      <c r="F57" s="14">
        <f t="shared" si="10"/>
        <v>3</v>
      </c>
      <c r="G57" s="6">
        <f t="shared" ca="1" si="11"/>
        <v>12</v>
      </c>
      <c r="H57" s="6">
        <f t="shared" ca="1" si="12"/>
        <v>4</v>
      </c>
    </row>
    <row r="58" spans="1:9" ht="31.5" thickTop="1" thickBot="1">
      <c r="A58" s="5" t="s">
        <v>59</v>
      </c>
      <c r="B58" s="6">
        <v>4</v>
      </c>
      <c r="C58" s="6">
        <v>4</v>
      </c>
      <c r="D58" s="6">
        <v>2</v>
      </c>
      <c r="E58" s="6">
        <v>2</v>
      </c>
      <c r="F58" s="14">
        <f t="shared" si="10"/>
        <v>3</v>
      </c>
      <c r="G58" s="6">
        <f t="shared" ca="1" si="11"/>
        <v>12</v>
      </c>
      <c r="H58" s="6">
        <f t="shared" ca="1" si="12"/>
        <v>4</v>
      </c>
    </row>
    <row r="59" spans="1:9" thickTop="1" thickBot="1">
      <c r="A59" s="5" t="s">
        <v>60</v>
      </c>
      <c r="B59" s="6">
        <v>4</v>
      </c>
      <c r="C59" s="6">
        <v>4</v>
      </c>
      <c r="D59" s="6">
        <v>1</v>
      </c>
      <c r="E59" s="6">
        <v>1</v>
      </c>
      <c r="F59" s="14">
        <f t="shared" si="10"/>
        <v>2.5</v>
      </c>
      <c r="G59" s="6">
        <f t="shared" ca="1" si="11"/>
        <v>10</v>
      </c>
      <c r="H59" s="6">
        <f t="shared" ca="1" si="12"/>
        <v>4</v>
      </c>
      <c r="I59" s="1"/>
    </row>
    <row r="60" spans="1:9" s="1" customFormat="1" ht="31.5" thickTop="1" thickBot="1">
      <c r="A60" s="19" t="s">
        <v>77</v>
      </c>
      <c r="B60" s="6">
        <f>SUM(B48:B59)</f>
        <v>39</v>
      </c>
      <c r="C60" s="6">
        <f t="shared" ref="C60:E60" si="13">SUM(C48:C59)</f>
        <v>37</v>
      </c>
      <c r="D60" s="6">
        <f t="shared" si="13"/>
        <v>23</v>
      </c>
      <c r="E60" s="6">
        <f t="shared" si="13"/>
        <v>33</v>
      </c>
      <c r="F60" s="14"/>
      <c r="G60" s="6"/>
      <c r="H60" s="9"/>
      <c r="I60"/>
    </row>
    <row r="61" spans="1:9" s="1" customFormat="1" ht="46.5" thickTop="1" thickBot="1">
      <c r="A61" s="19"/>
      <c r="B61" s="6"/>
      <c r="C61" s="6"/>
      <c r="D61" s="6"/>
      <c r="E61" s="7" t="s">
        <v>116</v>
      </c>
      <c r="F61" s="14">
        <f xml:space="preserve"> AVERAGEIF(B1:Z1, "PAR*",B60:AA60)</f>
        <v>33</v>
      </c>
      <c r="G61" s="6"/>
      <c r="H61" s="9"/>
    </row>
    <row r="62" spans="1:9" ht="46.5" thickTop="1" thickBot="1">
      <c r="A62" s="19" t="s">
        <v>91</v>
      </c>
      <c r="B62" s="14">
        <f>SUM(B47:B59)/(COUNT(B47:B59)-COUNTIF(B47:B59,0))</f>
        <v>3.25</v>
      </c>
      <c r="C62" s="14">
        <f t="shared" ref="C62:E62" si="14">SUM(C47:C59)/(COUNT(C47:C59)-COUNTIF(C47:C59,0))</f>
        <v>3.0833333333333335</v>
      </c>
      <c r="D62" s="14">
        <f t="shared" si="14"/>
        <v>1.9166666666666667</v>
      </c>
      <c r="E62" s="14">
        <f t="shared" si="14"/>
        <v>2.75</v>
      </c>
      <c r="F62" s="7"/>
      <c r="G62" s="14"/>
      <c r="H62" s="20"/>
    </row>
    <row r="63" spans="1:9" ht="96.75" customHeight="1" thickTop="1" thickBot="1">
      <c r="A63" s="5"/>
      <c r="B63" s="6"/>
      <c r="C63" s="6"/>
      <c r="D63" s="6"/>
      <c r="E63" s="7" t="s">
        <v>105</v>
      </c>
      <c r="F63" s="14">
        <f>AVERAGEIF(A1:Z1, "PAR*", A62:Z62)</f>
        <v>2.75</v>
      </c>
      <c r="G63" s="6"/>
      <c r="H63" s="9"/>
    </row>
    <row r="64" spans="1:9" s="1" customFormat="1" thickTop="1" thickBot="1">
      <c r="A64" s="5"/>
      <c r="B64" s="6"/>
      <c r="C64" s="6"/>
      <c r="D64" s="6"/>
      <c r="E64" s="7"/>
      <c r="F64" s="14"/>
      <c r="G64" s="6"/>
      <c r="H64" s="9"/>
    </row>
    <row r="65" spans="1:8" ht="31.5" thickTop="1" thickBot="1">
      <c r="A65" s="5" t="s">
        <v>73</v>
      </c>
      <c r="B65" s="6">
        <f>SUM(B48:B59,B30:B41,B11:B23)</f>
        <v>64</v>
      </c>
      <c r="C65" s="6">
        <f>SUM(C48:C59,C30:C41,C11:C23)</f>
        <v>78</v>
      </c>
      <c r="D65" s="6">
        <f>SUM(D48:D59,D30:D41,D11:D23)</f>
        <v>39</v>
      </c>
      <c r="E65" s="6">
        <f>SUM(E48:E59,E30:E41,E11:E23)</f>
        <v>57</v>
      </c>
      <c r="F65" s="7"/>
      <c r="G65" s="14"/>
      <c r="H65" s="20"/>
    </row>
    <row r="66" spans="1:8" ht="31.5" thickTop="1" thickBot="1">
      <c r="A66" s="5" t="s">
        <v>74</v>
      </c>
      <c r="B66" s="6">
        <v>148</v>
      </c>
      <c r="C66" s="6">
        <v>148</v>
      </c>
      <c r="D66" s="6">
        <v>148</v>
      </c>
      <c r="E66" s="6">
        <v>148</v>
      </c>
      <c r="F66" s="6"/>
      <c r="G66" s="6"/>
      <c r="H66" s="9"/>
    </row>
    <row r="67" spans="1:8" thickTop="1" thickBot="1">
      <c r="A67" s="5" t="s">
        <v>75</v>
      </c>
      <c r="B67" s="16">
        <f>B65/B66</f>
        <v>0.43243243243243246</v>
      </c>
      <c r="C67" s="16">
        <f>C65/C66</f>
        <v>0.52702702702702697</v>
      </c>
      <c r="D67" s="16">
        <f>D65/D66</f>
        <v>0.26351351351351349</v>
      </c>
      <c r="E67" s="16">
        <f>E65/E66</f>
        <v>0.38513513513513514</v>
      </c>
      <c r="F67" s="7"/>
      <c r="G67" s="14"/>
      <c r="H67" s="20"/>
    </row>
    <row r="68" spans="1:8" s="1" customFormat="1" ht="76.5" thickTop="1" thickBot="1">
      <c r="A68" s="59" t="s">
        <v>92</v>
      </c>
      <c r="B68" s="10"/>
      <c r="C68" s="10"/>
      <c r="D68" s="10"/>
      <c r="E68" s="89" t="s">
        <v>83</v>
      </c>
      <c r="F68" s="10">
        <f>AVERAGEIF(B1:AA1, "PAR*", A67:Z67)</f>
        <v>0.4076576576576576</v>
      </c>
      <c r="G68" s="21"/>
      <c r="H68" s="22"/>
    </row>
    <row r="69" spans="1:8" ht="15.75" thickTop="1">
      <c r="H69" s="1"/>
    </row>
    <row r="70" spans="1:8" ht="15">
      <c r="H70" s="1"/>
    </row>
    <row r="71" spans="1:8" ht="15">
      <c r="H71" s="1"/>
    </row>
    <row r="72" spans="1:8" ht="15">
      <c r="H72" s="1"/>
    </row>
    <row r="73" spans="1:8" ht="15">
      <c r="H73" s="1"/>
    </row>
    <row r="74" spans="1:8" ht="15">
      <c r="H74" s="1"/>
    </row>
    <row r="75" spans="1:8" ht="15">
      <c r="H75" s="1"/>
    </row>
    <row r="76" spans="1:8" ht="15">
      <c r="H76" s="1"/>
    </row>
    <row r="77" spans="1:8" ht="15">
      <c r="H77" s="1"/>
    </row>
    <row r="78" spans="1:8" ht="15">
      <c r="H78" s="1"/>
    </row>
    <row r="79" spans="1:8" ht="15">
      <c r="H79" s="1"/>
    </row>
    <row r="80" spans="1:8" ht="15">
      <c r="H80" s="1"/>
    </row>
    <row r="81" spans="8:8" ht="15">
      <c r="H81" s="1"/>
    </row>
    <row r="82" spans="8:8" ht="15">
      <c r="H82" s="1"/>
    </row>
    <row r="83" spans="8:8" ht="15">
      <c r="H83" s="1"/>
    </row>
    <row r="84" spans="8:8" ht="15">
      <c r="H84" s="1"/>
    </row>
    <row r="85" spans="8:8" ht="15">
      <c r="H85" s="1"/>
    </row>
    <row r="86" spans="8:8" ht="15">
      <c r="H86" s="1"/>
    </row>
    <row r="87" spans="8:8" ht="15">
      <c r="H87" s="1"/>
    </row>
    <row r="88" spans="8:8" ht="15">
      <c r="H88" s="1"/>
    </row>
    <row r="89" spans="8:8" ht="15">
      <c r="H89" s="1"/>
    </row>
    <row r="90" spans="8:8" ht="15">
      <c r="H90" s="1"/>
    </row>
    <row r="91" spans="8:8" ht="15">
      <c r="H91" s="1"/>
    </row>
    <row r="92" spans="8:8" ht="15">
      <c r="H92" s="1"/>
    </row>
  </sheetData>
  <pageMargins left="0.45" right="0.45" top="0.5" bottom="0.5" header="0.3" footer="0"/>
  <pageSetup scale="80" orientation="portrait" r:id="rId1"/>
  <rowBreaks count="2" manualBreakCount="2">
    <brk id="28" max="16383" man="1"/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2"/>
  <sheetViews>
    <sheetView zoomScaleNormal="100" workbookViewId="0">
      <pane ySplit="1" topLeftCell="A53" activePane="bottomLeft" state="frozen"/>
      <selection pane="bottomLeft" activeCell="F71" sqref="F71"/>
    </sheetView>
  </sheetViews>
  <sheetFormatPr defaultRowHeight="15"/>
  <cols>
    <col min="1" max="1" width="24.5703125" style="17" customWidth="1"/>
    <col min="2" max="2" width="9.140625" style="17" customWidth="1"/>
    <col min="3" max="3" width="11.28515625" style="17" customWidth="1"/>
    <col min="4" max="4" width="10.5703125" style="17" customWidth="1"/>
    <col min="5" max="5" width="15.42578125" style="17" customWidth="1"/>
    <col min="6" max="6" width="10.28515625" style="17" customWidth="1"/>
    <col min="7" max="7" width="13.85546875" style="17" customWidth="1"/>
  </cols>
  <sheetData>
    <row r="1" spans="1:7" ht="60.75" thickBot="1">
      <c r="A1" s="15" t="s">
        <v>94</v>
      </c>
      <c r="B1" s="11" t="s">
        <v>1</v>
      </c>
      <c r="C1" s="11" t="s">
        <v>2</v>
      </c>
      <c r="D1" s="11" t="s">
        <v>3</v>
      </c>
      <c r="E1" s="15" t="s">
        <v>87</v>
      </c>
      <c r="F1" s="15" t="s">
        <v>5</v>
      </c>
      <c r="G1" s="23" t="s">
        <v>6</v>
      </c>
    </row>
    <row r="2" spans="1:7" ht="16.5" thickTop="1" thickBot="1">
      <c r="A2" s="11"/>
      <c r="B2" s="11"/>
      <c r="C2" s="11"/>
      <c r="D2" s="11"/>
      <c r="E2" s="15"/>
      <c r="F2" s="15"/>
      <c r="G2" s="23"/>
    </row>
    <row r="3" spans="1:7" ht="16.5" thickTop="1" thickBot="1">
      <c r="A3" s="11" t="s">
        <v>8</v>
      </c>
      <c r="B3" s="11"/>
      <c r="C3" s="11"/>
      <c r="D3" s="11"/>
      <c r="E3" s="11"/>
      <c r="F3" s="11"/>
      <c r="G3" s="11"/>
    </row>
    <row r="4" spans="1:7" ht="16.5" thickTop="1" thickBot="1">
      <c r="A4" s="11" t="s">
        <v>9</v>
      </c>
      <c r="B4" s="11"/>
      <c r="C4" s="11"/>
      <c r="D4" s="11"/>
      <c r="E4" s="11"/>
      <c r="F4" s="11"/>
      <c r="G4" s="11"/>
    </row>
    <row r="5" spans="1:7" ht="16.5" thickTop="1" thickBot="1">
      <c r="A5" s="11" t="s">
        <v>10</v>
      </c>
      <c r="B5" s="11"/>
      <c r="C5" s="11"/>
      <c r="D5" s="11"/>
      <c r="E5" s="11"/>
      <c r="F5" s="11"/>
      <c r="G5" s="11"/>
    </row>
    <row r="6" spans="1:7" ht="16.5" thickTop="1" thickBot="1">
      <c r="A6" s="11"/>
      <c r="B6" s="11"/>
      <c r="C6" s="11"/>
      <c r="D6" s="11"/>
      <c r="E6" s="11"/>
      <c r="F6" s="11"/>
      <c r="G6" s="11"/>
    </row>
    <row r="7" spans="1:7" ht="16.5" thickTop="1" thickBot="1">
      <c r="A7" s="11" t="s">
        <v>11</v>
      </c>
      <c r="B7" s="24">
        <v>40549</v>
      </c>
      <c r="C7" s="24">
        <v>40549</v>
      </c>
      <c r="D7" s="24">
        <v>40541</v>
      </c>
      <c r="E7" s="11"/>
      <c r="F7" s="11"/>
      <c r="G7" s="11"/>
    </row>
    <row r="8" spans="1:7" ht="16.5" thickTop="1" thickBot="1">
      <c r="A8" s="11" t="s">
        <v>12</v>
      </c>
      <c r="B8" s="11"/>
      <c r="C8" s="11"/>
      <c r="D8" s="11"/>
      <c r="E8" s="11"/>
      <c r="F8" s="11"/>
      <c r="G8" s="11"/>
    </row>
    <row r="9" spans="1:7" ht="16.5" thickTop="1" thickBot="1">
      <c r="A9" s="15" t="s">
        <v>13</v>
      </c>
      <c r="B9" s="11"/>
      <c r="C9" s="11"/>
      <c r="D9" s="11"/>
      <c r="E9" s="11"/>
      <c r="F9" s="11"/>
      <c r="G9" s="11"/>
    </row>
    <row r="10" spans="1:7" ht="16.5" thickTop="1" thickBot="1">
      <c r="A10" s="11" t="s">
        <v>14</v>
      </c>
      <c r="B10" s="11"/>
      <c r="C10" s="11"/>
      <c r="D10" s="11"/>
      <c r="E10" s="11"/>
      <c r="F10" s="11"/>
      <c r="G10" s="11"/>
    </row>
    <row r="11" spans="1:7" ht="16.5" thickTop="1" thickBot="1">
      <c r="A11" s="11" t="s">
        <v>15</v>
      </c>
      <c r="B11" s="11"/>
      <c r="C11" s="11"/>
      <c r="D11" s="11"/>
      <c r="E11" s="11"/>
      <c r="F11" s="11"/>
      <c r="G11" s="11"/>
    </row>
    <row r="12" spans="1:7" ht="16.5" thickTop="1" thickBot="1">
      <c r="A12" s="11" t="s">
        <v>16</v>
      </c>
      <c r="B12" s="11"/>
      <c r="C12" s="11"/>
      <c r="D12" s="11"/>
      <c r="E12" s="11"/>
      <c r="F12" s="11"/>
      <c r="G12" s="11"/>
    </row>
    <row r="13" spans="1:7" ht="16.5" thickTop="1" thickBot="1">
      <c r="A13" s="11" t="s">
        <v>17</v>
      </c>
      <c r="B13" s="11"/>
      <c r="C13" s="11"/>
      <c r="D13" s="11"/>
      <c r="E13" s="11"/>
      <c r="F13" s="11"/>
      <c r="G13" s="11"/>
    </row>
    <row r="14" spans="1:7" ht="16.5" thickTop="1" thickBot="1">
      <c r="A14" s="11" t="s">
        <v>18</v>
      </c>
      <c r="B14" s="11"/>
      <c r="C14" s="11"/>
      <c r="D14" s="11"/>
      <c r="E14" s="11"/>
      <c r="F14" s="11"/>
      <c r="G14" s="11"/>
    </row>
    <row r="15" spans="1:7" ht="16.5" thickTop="1" thickBot="1">
      <c r="A15" s="11" t="s">
        <v>19</v>
      </c>
      <c r="B15" s="11">
        <v>0</v>
      </c>
      <c r="C15" s="11">
        <v>0</v>
      </c>
      <c r="D15" s="11">
        <v>1</v>
      </c>
      <c r="E15" s="11">
        <f ca="1">SUMIF((INDIRECT("$B$1:$Z$1")), "PAR*",B15:O15)</f>
        <v>1</v>
      </c>
      <c r="F15" s="11">
        <f ca="1">COUNTIF((INDIRECT("$B$1:$Z$1")), "PAR*")</f>
        <v>3</v>
      </c>
      <c r="G15" s="12">
        <f ca="1">E15/F15</f>
        <v>0.33333333333333331</v>
      </c>
    </row>
    <row r="16" spans="1:7" ht="16.5" thickTop="1" thickBot="1">
      <c r="A16" s="11" t="s">
        <v>20</v>
      </c>
      <c r="B16" s="11">
        <v>1</v>
      </c>
      <c r="C16" s="11">
        <v>0</v>
      </c>
      <c r="D16" s="11">
        <v>1</v>
      </c>
      <c r="E16" s="11">
        <f ca="1">SUMIF((INDIRECT("$B$1:$Z$1")), "PAR*",B16:O16)</f>
        <v>2</v>
      </c>
      <c r="F16" s="11">
        <f ca="1">COUNTIF((INDIRECT("$B$1:$Z$1")), "PAR*")</f>
        <v>3</v>
      </c>
      <c r="G16" s="12">
        <f ca="1">E16/F16</f>
        <v>0.66666666666666663</v>
      </c>
    </row>
    <row r="17" spans="1:7" ht="16.5" thickTop="1" thickBot="1">
      <c r="A17" s="11"/>
      <c r="B17" s="11"/>
      <c r="C17" s="11"/>
      <c r="D17" s="11"/>
      <c r="E17" s="11"/>
      <c r="F17" s="11"/>
      <c r="G17" s="12"/>
    </row>
    <row r="18" spans="1:7" ht="16.5" thickTop="1" thickBot="1">
      <c r="A18" s="11"/>
      <c r="B18" s="11"/>
      <c r="C18" s="11"/>
      <c r="D18" s="11"/>
      <c r="E18" s="11"/>
      <c r="F18" s="11"/>
      <c r="G18" s="11"/>
    </row>
    <row r="19" spans="1:7" ht="16.5" thickTop="1" thickBot="1">
      <c r="A19" s="11" t="s">
        <v>21</v>
      </c>
      <c r="B19" s="11"/>
      <c r="C19" s="11"/>
      <c r="D19" s="11"/>
      <c r="E19" s="11"/>
      <c r="F19" s="11"/>
      <c r="G19" s="11"/>
    </row>
    <row r="20" spans="1:7" ht="16.5" thickTop="1" thickBot="1">
      <c r="A20" s="11" t="s">
        <v>22</v>
      </c>
      <c r="B20" s="11">
        <v>0</v>
      </c>
      <c r="C20" s="11">
        <v>1</v>
      </c>
      <c r="D20" s="11">
        <v>0</v>
      </c>
      <c r="E20" s="11">
        <f t="shared" ref="E20:E32" ca="1" si="0">SUMIF((INDIRECT("$B$1:$Z$1")), "PAR*",B20:O20)</f>
        <v>1</v>
      </c>
      <c r="F20" s="11">
        <f ca="1">COUNTIF((INDIRECT("$B$1:$Z$1")), "PAR*")</f>
        <v>3</v>
      </c>
      <c r="G20" s="12">
        <f ca="1">E20/F20</f>
        <v>0.33333333333333331</v>
      </c>
    </row>
    <row r="21" spans="1:7" ht="16.5" thickTop="1" thickBot="1">
      <c r="A21" s="11" t="s">
        <v>23</v>
      </c>
      <c r="B21" s="11">
        <v>1</v>
      </c>
      <c r="C21" s="11">
        <v>1</v>
      </c>
      <c r="D21" s="11">
        <v>0</v>
      </c>
      <c r="E21" s="11">
        <f t="shared" ca="1" si="0"/>
        <v>2</v>
      </c>
      <c r="F21" s="11">
        <f t="shared" ref="F21:F32" ca="1" si="1">COUNTIF((INDIRECT("$B$1:$Z$1")), "PAR*")</f>
        <v>3</v>
      </c>
      <c r="G21" s="12">
        <f t="shared" ref="G21:G32" ca="1" si="2">E21/F21</f>
        <v>0.66666666666666663</v>
      </c>
    </row>
    <row r="22" spans="1:7" ht="16.5" thickTop="1" thickBot="1">
      <c r="A22" s="11" t="s">
        <v>24</v>
      </c>
      <c r="B22" s="11">
        <v>0</v>
      </c>
      <c r="C22" s="11">
        <v>1</v>
      </c>
      <c r="D22" s="11">
        <v>0</v>
      </c>
      <c r="E22" s="11">
        <f t="shared" ca="1" si="0"/>
        <v>1</v>
      </c>
      <c r="F22" s="11">
        <f t="shared" ca="1" si="1"/>
        <v>3</v>
      </c>
      <c r="G22" s="12">
        <f t="shared" ca="1" si="2"/>
        <v>0.33333333333333331</v>
      </c>
    </row>
    <row r="23" spans="1:7" ht="16.5" thickTop="1" thickBot="1">
      <c r="A23" s="11" t="s">
        <v>25</v>
      </c>
      <c r="B23" s="11">
        <v>0</v>
      </c>
      <c r="C23" s="11">
        <v>0</v>
      </c>
      <c r="D23" s="11">
        <v>1</v>
      </c>
      <c r="E23" s="11">
        <f t="shared" ca="1" si="0"/>
        <v>1</v>
      </c>
      <c r="F23" s="11">
        <f t="shared" ca="1" si="1"/>
        <v>3</v>
      </c>
      <c r="G23" s="12">
        <f t="shared" ca="1" si="2"/>
        <v>0.33333333333333331</v>
      </c>
    </row>
    <row r="24" spans="1:7" ht="16.5" thickTop="1" thickBot="1">
      <c r="A24" s="11" t="s">
        <v>26</v>
      </c>
      <c r="B24" s="11">
        <v>1</v>
      </c>
      <c r="C24" s="11">
        <v>0</v>
      </c>
      <c r="D24" s="11">
        <v>0</v>
      </c>
      <c r="E24" s="11">
        <f t="shared" ca="1" si="0"/>
        <v>1</v>
      </c>
      <c r="F24" s="11">
        <f t="shared" ca="1" si="1"/>
        <v>3</v>
      </c>
      <c r="G24" s="12">
        <f t="shared" ca="1" si="2"/>
        <v>0.33333333333333331</v>
      </c>
    </row>
    <row r="25" spans="1:7" ht="16.5" thickTop="1" thickBot="1">
      <c r="A25" s="11" t="s">
        <v>27</v>
      </c>
      <c r="B25" s="11">
        <v>1</v>
      </c>
      <c r="C25" s="11">
        <v>0</v>
      </c>
      <c r="D25" s="11">
        <v>0</v>
      </c>
      <c r="E25" s="11">
        <f t="shared" ca="1" si="0"/>
        <v>1</v>
      </c>
      <c r="F25" s="11">
        <f t="shared" ca="1" si="1"/>
        <v>3</v>
      </c>
      <c r="G25" s="12">
        <f t="shared" ca="1" si="2"/>
        <v>0.33333333333333331</v>
      </c>
    </row>
    <row r="26" spans="1:7" ht="16.5" thickTop="1" thickBot="1">
      <c r="A26" s="11" t="s">
        <v>28</v>
      </c>
      <c r="B26" s="11">
        <v>1</v>
      </c>
      <c r="C26" s="11">
        <v>1</v>
      </c>
      <c r="D26" s="11">
        <v>1</v>
      </c>
      <c r="E26" s="11">
        <f t="shared" ca="1" si="0"/>
        <v>3</v>
      </c>
      <c r="F26" s="11">
        <f t="shared" ca="1" si="1"/>
        <v>3</v>
      </c>
      <c r="G26" s="12">
        <f t="shared" ca="1" si="2"/>
        <v>1</v>
      </c>
    </row>
    <row r="27" spans="1:7" ht="16.5" thickTop="1" thickBot="1">
      <c r="A27" s="11" t="s">
        <v>29</v>
      </c>
      <c r="B27" s="11">
        <v>1</v>
      </c>
      <c r="C27" s="11">
        <v>1</v>
      </c>
      <c r="D27" s="11">
        <v>1</v>
      </c>
      <c r="E27" s="11">
        <f t="shared" ca="1" si="0"/>
        <v>3</v>
      </c>
      <c r="F27" s="11">
        <f t="shared" ca="1" si="1"/>
        <v>3</v>
      </c>
      <c r="G27" s="12">
        <f t="shared" ca="1" si="2"/>
        <v>1</v>
      </c>
    </row>
    <row r="28" spans="1:7" ht="16.5" thickTop="1" thickBot="1">
      <c r="A28" s="11" t="s">
        <v>30</v>
      </c>
      <c r="B28" s="11">
        <v>1</v>
      </c>
      <c r="C28" s="11">
        <v>1</v>
      </c>
      <c r="D28" s="11">
        <v>1</v>
      </c>
      <c r="E28" s="11">
        <f t="shared" ca="1" si="0"/>
        <v>3</v>
      </c>
      <c r="F28" s="11">
        <f t="shared" ca="1" si="1"/>
        <v>3</v>
      </c>
      <c r="G28" s="12">
        <f t="shared" ca="1" si="2"/>
        <v>1</v>
      </c>
    </row>
    <row r="29" spans="1:7" ht="16.5" thickTop="1" thickBot="1">
      <c r="A29" s="11" t="s">
        <v>31</v>
      </c>
      <c r="B29" s="11">
        <v>0</v>
      </c>
      <c r="C29" s="11">
        <v>1</v>
      </c>
      <c r="D29" s="11">
        <v>1</v>
      </c>
      <c r="E29" s="11">
        <f t="shared" ca="1" si="0"/>
        <v>2</v>
      </c>
      <c r="F29" s="11">
        <f t="shared" ca="1" si="1"/>
        <v>3</v>
      </c>
      <c r="G29" s="12">
        <f t="shared" ca="1" si="2"/>
        <v>0.66666666666666663</v>
      </c>
    </row>
    <row r="30" spans="1:7" ht="16.5" thickTop="1" thickBot="1">
      <c r="A30" s="11" t="s">
        <v>32</v>
      </c>
      <c r="B30" s="11">
        <v>1</v>
      </c>
      <c r="C30" s="11">
        <v>1</v>
      </c>
      <c r="D30" s="11">
        <v>1</v>
      </c>
      <c r="E30" s="11">
        <f t="shared" ca="1" si="0"/>
        <v>3</v>
      </c>
      <c r="F30" s="11">
        <f t="shared" ca="1" si="1"/>
        <v>3</v>
      </c>
      <c r="G30" s="12">
        <f t="shared" ca="1" si="2"/>
        <v>1</v>
      </c>
    </row>
    <row r="31" spans="1:7" ht="16.5" thickTop="1" thickBot="1">
      <c r="A31" s="11" t="s">
        <v>33</v>
      </c>
      <c r="B31" s="11">
        <v>1</v>
      </c>
      <c r="C31" s="11">
        <v>0</v>
      </c>
      <c r="D31" s="11">
        <v>1</v>
      </c>
      <c r="E31" s="11">
        <f t="shared" ca="1" si="0"/>
        <v>2</v>
      </c>
      <c r="F31" s="11">
        <f t="shared" ca="1" si="1"/>
        <v>3</v>
      </c>
      <c r="G31" s="12">
        <f t="shared" ca="1" si="2"/>
        <v>0.66666666666666663</v>
      </c>
    </row>
    <row r="32" spans="1:7" ht="16.5" thickTop="1" thickBot="1">
      <c r="A32" s="11" t="s">
        <v>34</v>
      </c>
      <c r="B32" s="11">
        <v>0</v>
      </c>
      <c r="C32" s="11">
        <v>1</v>
      </c>
      <c r="D32" s="11">
        <v>0</v>
      </c>
      <c r="E32" s="11">
        <f t="shared" ca="1" si="0"/>
        <v>1</v>
      </c>
      <c r="F32" s="11">
        <f t="shared" ca="1" si="1"/>
        <v>3</v>
      </c>
      <c r="G32" s="12">
        <f t="shared" ca="1" si="2"/>
        <v>0.33333333333333331</v>
      </c>
    </row>
    <row r="33" spans="1:7" ht="61.5" thickTop="1" thickBot="1">
      <c r="A33" s="11" t="s">
        <v>81</v>
      </c>
      <c r="B33" s="11">
        <f>SUM(B20:B32)</f>
        <v>8</v>
      </c>
      <c r="C33" s="11">
        <f>SUM(C20:C32)</f>
        <v>9</v>
      </c>
      <c r="D33" s="11">
        <f>SUM(D20:D32)</f>
        <v>7</v>
      </c>
      <c r="E33" s="11">
        <f t="shared" ref="E33" ca="1" si="3">SUM(E21:E32)</f>
        <v>23</v>
      </c>
      <c r="F33" s="15" t="s">
        <v>122</v>
      </c>
      <c r="G33" s="12">
        <f ca="1">AVERAGE(G21:G32)</f>
        <v>0.63888888888888895</v>
      </c>
    </row>
    <row r="34" spans="1:7" s="1" customFormat="1" ht="46.5" thickTop="1" thickBot="1">
      <c r="A34" s="11"/>
      <c r="B34" s="11"/>
      <c r="C34" s="15" t="s">
        <v>113</v>
      </c>
      <c r="D34" s="25">
        <f xml:space="preserve"> AVERAGEIF(B1:AA1, "PAR*",B33:AA33)</f>
        <v>8</v>
      </c>
      <c r="E34" s="11"/>
      <c r="F34" s="15"/>
      <c r="G34" s="12"/>
    </row>
    <row r="35" spans="1:7" ht="16.5" thickTop="1" thickBot="1">
      <c r="A35" s="11"/>
      <c r="B35" s="11"/>
      <c r="C35" s="11"/>
      <c r="D35" s="11"/>
      <c r="E35" s="11"/>
      <c r="F35" s="11"/>
      <c r="G35" s="11"/>
    </row>
    <row r="36" spans="1:7" ht="16.5" thickTop="1" thickBot="1">
      <c r="A36" s="11" t="s">
        <v>76</v>
      </c>
      <c r="B36" s="11"/>
      <c r="C36" s="11"/>
      <c r="D36" s="11"/>
      <c r="E36" s="11"/>
      <c r="F36" s="11"/>
      <c r="G36" s="11"/>
    </row>
    <row r="37" spans="1:7" ht="16.5" thickTop="1" thickBot="1">
      <c r="A37" s="11" t="s">
        <v>36</v>
      </c>
      <c r="B37" s="11">
        <v>1</v>
      </c>
      <c r="C37" s="11">
        <v>1</v>
      </c>
      <c r="D37" s="11">
        <v>1</v>
      </c>
      <c r="E37" s="11">
        <f t="shared" ref="E37:E48" ca="1" si="4">SUMIF((INDIRECT("$B$1:$Z$1")), "PAR*",B37:O37)</f>
        <v>3</v>
      </c>
      <c r="F37" s="11">
        <f t="shared" ref="F37:F48" ca="1" si="5">COUNTIF((INDIRECT("$B$1:$Z$1")), "PAR*")</f>
        <v>3</v>
      </c>
      <c r="G37" s="12">
        <f t="shared" ref="G37:G48" ca="1" si="6">E37/F37</f>
        <v>1</v>
      </c>
    </row>
    <row r="38" spans="1:7" ht="16.5" thickTop="1" thickBot="1">
      <c r="A38" s="11" t="s">
        <v>37</v>
      </c>
      <c r="B38" s="11">
        <v>1</v>
      </c>
      <c r="C38" s="11">
        <v>0</v>
      </c>
      <c r="D38" s="11">
        <v>0</v>
      </c>
      <c r="E38" s="11">
        <f t="shared" ca="1" si="4"/>
        <v>1</v>
      </c>
      <c r="F38" s="11">
        <f t="shared" ca="1" si="5"/>
        <v>3</v>
      </c>
      <c r="G38" s="12">
        <f t="shared" ca="1" si="6"/>
        <v>0.33333333333333331</v>
      </c>
    </row>
    <row r="39" spans="1:7" ht="16.5" thickTop="1" thickBot="1">
      <c r="A39" s="11" t="s">
        <v>38</v>
      </c>
      <c r="B39" s="11">
        <v>0</v>
      </c>
      <c r="C39" s="11">
        <v>1</v>
      </c>
      <c r="D39" s="11">
        <v>0</v>
      </c>
      <c r="E39" s="11">
        <f t="shared" ca="1" si="4"/>
        <v>1</v>
      </c>
      <c r="F39" s="11">
        <f t="shared" ca="1" si="5"/>
        <v>3</v>
      </c>
      <c r="G39" s="12">
        <f t="shared" ca="1" si="6"/>
        <v>0.33333333333333331</v>
      </c>
    </row>
    <row r="40" spans="1:7" ht="16.5" thickTop="1" thickBot="1">
      <c r="A40" s="11" t="s">
        <v>39</v>
      </c>
      <c r="B40" s="11">
        <v>0</v>
      </c>
      <c r="C40" s="11">
        <v>0</v>
      </c>
      <c r="D40" s="11">
        <v>1</v>
      </c>
      <c r="E40" s="11">
        <f t="shared" ca="1" si="4"/>
        <v>1</v>
      </c>
      <c r="F40" s="11">
        <f t="shared" ca="1" si="5"/>
        <v>3</v>
      </c>
      <c r="G40" s="12">
        <f t="shared" ca="1" si="6"/>
        <v>0.33333333333333331</v>
      </c>
    </row>
    <row r="41" spans="1:7" ht="16.5" thickTop="1" thickBot="1">
      <c r="A41" s="11" t="s">
        <v>40</v>
      </c>
      <c r="B41" s="11">
        <v>1</v>
      </c>
      <c r="C41" s="11">
        <v>1</v>
      </c>
      <c r="D41" s="11">
        <v>0</v>
      </c>
      <c r="E41" s="11">
        <f t="shared" ca="1" si="4"/>
        <v>2</v>
      </c>
      <c r="F41" s="11">
        <f t="shared" ca="1" si="5"/>
        <v>3</v>
      </c>
      <c r="G41" s="12">
        <f t="shared" ca="1" si="6"/>
        <v>0.66666666666666663</v>
      </c>
    </row>
    <row r="42" spans="1:7" ht="16.5" thickTop="1" thickBot="1">
      <c r="A42" s="11" t="s">
        <v>41</v>
      </c>
      <c r="B42" s="11">
        <v>1</v>
      </c>
      <c r="C42" s="11">
        <v>0</v>
      </c>
      <c r="D42" s="11">
        <v>1</v>
      </c>
      <c r="E42" s="11">
        <f t="shared" ca="1" si="4"/>
        <v>2</v>
      </c>
      <c r="F42" s="11">
        <f t="shared" ca="1" si="5"/>
        <v>3</v>
      </c>
      <c r="G42" s="12">
        <f t="shared" ca="1" si="6"/>
        <v>0.66666666666666663</v>
      </c>
    </row>
    <row r="43" spans="1:7" ht="16.5" thickTop="1" thickBot="1">
      <c r="A43" s="11" t="s">
        <v>42</v>
      </c>
      <c r="B43" s="11">
        <v>1</v>
      </c>
      <c r="C43" s="11">
        <v>1</v>
      </c>
      <c r="D43" s="11">
        <v>1</v>
      </c>
      <c r="E43" s="11">
        <f t="shared" ca="1" si="4"/>
        <v>3</v>
      </c>
      <c r="F43" s="11">
        <f t="shared" ca="1" si="5"/>
        <v>3</v>
      </c>
      <c r="G43" s="12">
        <f t="shared" ca="1" si="6"/>
        <v>1</v>
      </c>
    </row>
    <row r="44" spans="1:7" ht="16.5" thickTop="1" thickBot="1">
      <c r="A44" s="11" t="s">
        <v>43</v>
      </c>
      <c r="B44" s="11">
        <v>1</v>
      </c>
      <c r="C44" s="11">
        <v>1</v>
      </c>
      <c r="D44" s="11">
        <v>0</v>
      </c>
      <c r="E44" s="11">
        <f t="shared" ca="1" si="4"/>
        <v>2</v>
      </c>
      <c r="F44" s="11">
        <f t="shared" ca="1" si="5"/>
        <v>3</v>
      </c>
      <c r="G44" s="12">
        <f t="shared" ca="1" si="6"/>
        <v>0.66666666666666663</v>
      </c>
    </row>
    <row r="45" spans="1:7" ht="16.5" thickTop="1" thickBot="1">
      <c r="A45" s="11" t="s">
        <v>44</v>
      </c>
      <c r="B45" s="11">
        <v>0</v>
      </c>
      <c r="C45" s="11">
        <v>0</v>
      </c>
      <c r="D45" s="11">
        <v>1</v>
      </c>
      <c r="E45" s="11">
        <f t="shared" ca="1" si="4"/>
        <v>1</v>
      </c>
      <c r="F45" s="11">
        <f t="shared" ca="1" si="5"/>
        <v>3</v>
      </c>
      <c r="G45" s="12">
        <f t="shared" ca="1" si="6"/>
        <v>0.33333333333333331</v>
      </c>
    </row>
    <row r="46" spans="1:7" ht="16.5" thickTop="1" thickBot="1">
      <c r="A46" s="11" t="s">
        <v>45</v>
      </c>
      <c r="B46" s="11">
        <v>0</v>
      </c>
      <c r="C46" s="11">
        <v>1</v>
      </c>
      <c r="D46" s="11">
        <v>0</v>
      </c>
      <c r="E46" s="11">
        <f t="shared" ca="1" si="4"/>
        <v>1</v>
      </c>
      <c r="F46" s="11">
        <f t="shared" ca="1" si="5"/>
        <v>3</v>
      </c>
      <c r="G46" s="12">
        <f t="shared" ca="1" si="6"/>
        <v>0.33333333333333331</v>
      </c>
    </row>
    <row r="47" spans="1:7" ht="16.5" thickTop="1" thickBot="1">
      <c r="A47" s="11" t="s">
        <v>46</v>
      </c>
      <c r="B47" s="11">
        <v>1</v>
      </c>
      <c r="C47" s="11">
        <v>1</v>
      </c>
      <c r="D47" s="11">
        <v>0</v>
      </c>
      <c r="E47" s="11">
        <f t="shared" ca="1" si="4"/>
        <v>2</v>
      </c>
      <c r="F47" s="11">
        <f t="shared" ca="1" si="5"/>
        <v>3</v>
      </c>
      <c r="G47" s="12">
        <f t="shared" ca="1" si="6"/>
        <v>0.66666666666666663</v>
      </c>
    </row>
    <row r="48" spans="1:7" ht="16.5" thickTop="1" thickBot="1">
      <c r="A48" s="11" t="s">
        <v>47</v>
      </c>
      <c r="B48" s="11">
        <v>0</v>
      </c>
      <c r="C48" s="11">
        <v>1</v>
      </c>
      <c r="D48" s="11">
        <v>1</v>
      </c>
      <c r="E48" s="11">
        <f t="shared" ca="1" si="4"/>
        <v>2</v>
      </c>
      <c r="F48" s="11">
        <f t="shared" ca="1" si="5"/>
        <v>3</v>
      </c>
      <c r="G48" s="12">
        <f t="shared" ca="1" si="6"/>
        <v>0.66666666666666663</v>
      </c>
    </row>
    <row r="49" spans="1:7" ht="61.5" thickTop="1" thickBot="1">
      <c r="A49" s="11" t="s">
        <v>79</v>
      </c>
      <c r="B49" s="11">
        <f>SUM(B37:B48)</f>
        <v>7</v>
      </c>
      <c r="C49" s="11">
        <f t="shared" ref="C49:E49" si="7">SUM(C37:C48)</f>
        <v>8</v>
      </c>
      <c r="D49" s="11">
        <f t="shared" si="7"/>
        <v>6</v>
      </c>
      <c r="E49" s="11">
        <f t="shared" ca="1" si="7"/>
        <v>21</v>
      </c>
      <c r="F49" s="15" t="s">
        <v>121</v>
      </c>
      <c r="G49" s="12">
        <f ca="1">AVERAGE(G37:G48)</f>
        <v>0.58333333333333337</v>
      </c>
    </row>
    <row r="50" spans="1:7" s="1" customFormat="1" ht="52.5" customHeight="1" thickTop="1" thickBot="1">
      <c r="A50" s="11"/>
      <c r="B50" s="11"/>
      <c r="C50" s="15" t="s">
        <v>114</v>
      </c>
      <c r="D50" s="25">
        <f ca="1" xml:space="preserve"> AVERAGEIF(B1:AA2, "PAR*",B49:AA49)</f>
        <v>7</v>
      </c>
      <c r="E50" s="11"/>
      <c r="F50" s="15"/>
      <c r="G50" s="12"/>
    </row>
    <row r="51" spans="1:7" ht="16.5" thickTop="1" thickBot="1">
      <c r="A51" s="11"/>
      <c r="B51" s="11"/>
      <c r="C51" s="11"/>
      <c r="D51" s="11"/>
      <c r="E51" s="11"/>
      <c r="F51" s="15"/>
      <c r="G51" s="11"/>
    </row>
    <row r="52" spans="1:7" ht="16.5" thickTop="1" thickBot="1">
      <c r="A52" s="11" t="s">
        <v>48</v>
      </c>
      <c r="B52" s="11"/>
      <c r="C52" s="11"/>
      <c r="D52" s="11"/>
      <c r="E52" s="11"/>
      <c r="F52" s="11"/>
      <c r="G52" s="11"/>
    </row>
    <row r="53" spans="1:7" ht="16.5" thickTop="1" thickBot="1">
      <c r="A53" s="11" t="s">
        <v>49</v>
      </c>
      <c r="B53" s="11">
        <v>1</v>
      </c>
      <c r="C53" s="11">
        <v>1</v>
      </c>
      <c r="D53" s="11">
        <v>1</v>
      </c>
      <c r="E53" s="11">
        <f t="shared" ref="E53:E64" ca="1" si="8">SUMIF((INDIRECT("$B$1:$Z$1")), "PAR*",B53:O53)</f>
        <v>3</v>
      </c>
      <c r="F53" s="11">
        <f t="shared" ref="F53:F64" ca="1" si="9">COUNTIF((INDIRECT("$B$1:$Z$1")), "PAR*")</f>
        <v>3</v>
      </c>
      <c r="G53" s="12">
        <f t="shared" ref="G53:G64" ca="1" si="10">E53/F53</f>
        <v>1</v>
      </c>
    </row>
    <row r="54" spans="1:7" ht="16.5" thickTop="1" thickBot="1">
      <c r="A54" s="11" t="s">
        <v>50</v>
      </c>
      <c r="B54" s="11">
        <v>1</v>
      </c>
      <c r="C54" s="11">
        <v>1</v>
      </c>
      <c r="D54" s="11">
        <v>1</v>
      </c>
      <c r="E54" s="11">
        <f t="shared" ca="1" si="8"/>
        <v>3</v>
      </c>
      <c r="F54" s="11">
        <f t="shared" ca="1" si="9"/>
        <v>3</v>
      </c>
      <c r="G54" s="12">
        <f t="shared" ca="1" si="10"/>
        <v>1</v>
      </c>
    </row>
    <row r="55" spans="1:7" ht="16.5" thickTop="1" thickBot="1">
      <c r="A55" s="11" t="s">
        <v>51</v>
      </c>
      <c r="B55" s="11">
        <v>1</v>
      </c>
      <c r="C55" s="11">
        <v>0</v>
      </c>
      <c r="D55" s="11">
        <v>1</v>
      </c>
      <c r="E55" s="11">
        <f t="shared" ca="1" si="8"/>
        <v>2</v>
      </c>
      <c r="F55" s="11">
        <f t="shared" ca="1" si="9"/>
        <v>3</v>
      </c>
      <c r="G55" s="12">
        <f t="shared" ca="1" si="10"/>
        <v>0.66666666666666663</v>
      </c>
    </row>
    <row r="56" spans="1:7" ht="16.5" thickTop="1" thickBot="1">
      <c r="A56" s="11" t="s">
        <v>52</v>
      </c>
      <c r="B56" s="11">
        <v>1</v>
      </c>
      <c r="C56" s="11">
        <v>0</v>
      </c>
      <c r="D56" s="11">
        <v>1</v>
      </c>
      <c r="E56" s="11">
        <f t="shared" ca="1" si="8"/>
        <v>2</v>
      </c>
      <c r="F56" s="11">
        <f t="shared" ca="1" si="9"/>
        <v>3</v>
      </c>
      <c r="G56" s="12">
        <f t="shared" ca="1" si="10"/>
        <v>0.66666666666666663</v>
      </c>
    </row>
    <row r="57" spans="1:7" ht="16.5" thickTop="1" thickBot="1">
      <c r="A57" s="11" t="s">
        <v>53</v>
      </c>
      <c r="B57" s="11">
        <v>1</v>
      </c>
      <c r="C57" s="11">
        <v>0</v>
      </c>
      <c r="D57" s="11">
        <v>1</v>
      </c>
      <c r="E57" s="11">
        <f t="shared" ca="1" si="8"/>
        <v>2</v>
      </c>
      <c r="F57" s="11">
        <f t="shared" ca="1" si="9"/>
        <v>3</v>
      </c>
      <c r="G57" s="12">
        <f t="shared" ca="1" si="10"/>
        <v>0.66666666666666663</v>
      </c>
    </row>
    <row r="58" spans="1:7" ht="16.5" thickTop="1" thickBot="1">
      <c r="A58" s="11" t="s">
        <v>54</v>
      </c>
      <c r="B58" s="11">
        <v>1</v>
      </c>
      <c r="C58" s="11">
        <v>1</v>
      </c>
      <c r="D58" s="11">
        <v>0</v>
      </c>
      <c r="E58" s="11">
        <f t="shared" ca="1" si="8"/>
        <v>2</v>
      </c>
      <c r="F58" s="11">
        <f t="shared" ca="1" si="9"/>
        <v>3</v>
      </c>
      <c r="G58" s="12">
        <f t="shared" ca="1" si="10"/>
        <v>0.66666666666666663</v>
      </c>
    </row>
    <row r="59" spans="1:7" ht="16.5" thickTop="1" thickBot="1">
      <c r="A59" s="11" t="s">
        <v>55</v>
      </c>
      <c r="B59" s="11">
        <v>0</v>
      </c>
      <c r="C59" s="11">
        <v>1</v>
      </c>
      <c r="D59" s="11">
        <v>0</v>
      </c>
      <c r="E59" s="11">
        <f t="shared" ca="1" si="8"/>
        <v>1</v>
      </c>
      <c r="F59" s="11">
        <f t="shared" ca="1" si="9"/>
        <v>3</v>
      </c>
      <c r="G59" s="12">
        <f t="shared" ca="1" si="10"/>
        <v>0.33333333333333331</v>
      </c>
    </row>
    <row r="60" spans="1:7" ht="16.5" thickTop="1" thickBot="1">
      <c r="A60" s="11" t="s">
        <v>56</v>
      </c>
      <c r="B60" s="11">
        <v>1</v>
      </c>
      <c r="C60" s="11">
        <v>0</v>
      </c>
      <c r="D60" s="11">
        <v>0</v>
      </c>
      <c r="E60" s="11">
        <f t="shared" ca="1" si="8"/>
        <v>1</v>
      </c>
      <c r="F60" s="11">
        <f t="shared" ca="1" si="9"/>
        <v>3</v>
      </c>
      <c r="G60" s="12">
        <f t="shared" ca="1" si="10"/>
        <v>0.33333333333333331</v>
      </c>
    </row>
    <row r="61" spans="1:7" ht="16.5" thickTop="1" thickBot="1">
      <c r="A61" s="11" t="s">
        <v>57</v>
      </c>
      <c r="B61" s="11">
        <v>0</v>
      </c>
      <c r="C61" s="11">
        <v>1</v>
      </c>
      <c r="D61" s="11">
        <v>1</v>
      </c>
      <c r="E61" s="11">
        <f t="shared" ca="1" si="8"/>
        <v>2</v>
      </c>
      <c r="F61" s="11">
        <f t="shared" ca="1" si="9"/>
        <v>3</v>
      </c>
      <c r="G61" s="12">
        <f t="shared" ca="1" si="10"/>
        <v>0.66666666666666663</v>
      </c>
    </row>
    <row r="62" spans="1:7" ht="16.5" thickTop="1" thickBot="1">
      <c r="A62" s="11" t="s">
        <v>58</v>
      </c>
      <c r="B62" s="11">
        <v>0</v>
      </c>
      <c r="C62" s="11">
        <v>1</v>
      </c>
      <c r="D62" s="11">
        <v>1</v>
      </c>
      <c r="E62" s="11">
        <f t="shared" ca="1" si="8"/>
        <v>2</v>
      </c>
      <c r="F62" s="11">
        <f t="shared" ca="1" si="9"/>
        <v>3</v>
      </c>
      <c r="G62" s="12">
        <f t="shared" ca="1" si="10"/>
        <v>0.66666666666666663</v>
      </c>
    </row>
    <row r="63" spans="1:7" ht="16.5" thickTop="1" thickBot="1">
      <c r="A63" s="11" t="s">
        <v>59</v>
      </c>
      <c r="B63" s="11">
        <v>0</v>
      </c>
      <c r="C63" s="11">
        <v>1</v>
      </c>
      <c r="D63" s="11">
        <v>1</v>
      </c>
      <c r="E63" s="11">
        <f t="shared" ca="1" si="8"/>
        <v>2</v>
      </c>
      <c r="F63" s="11">
        <f t="shared" ca="1" si="9"/>
        <v>3</v>
      </c>
      <c r="G63" s="12">
        <f t="shared" ca="1" si="10"/>
        <v>0.66666666666666663</v>
      </c>
    </row>
    <row r="64" spans="1:7" ht="16.5" thickTop="1" thickBot="1">
      <c r="A64" s="11" t="s">
        <v>60</v>
      </c>
      <c r="B64" s="11">
        <v>1</v>
      </c>
      <c r="C64" s="11">
        <v>0</v>
      </c>
      <c r="D64" s="11">
        <v>1</v>
      </c>
      <c r="E64" s="11">
        <f t="shared" ca="1" si="8"/>
        <v>2</v>
      </c>
      <c r="F64" s="11">
        <f t="shared" ca="1" si="9"/>
        <v>3</v>
      </c>
      <c r="G64" s="12">
        <f t="shared" ca="1" si="10"/>
        <v>0.66666666666666663</v>
      </c>
    </row>
    <row r="65" spans="1:7" ht="61.5" thickTop="1" thickBot="1">
      <c r="A65" s="11" t="s">
        <v>77</v>
      </c>
      <c r="B65" s="11">
        <f>SUM(B53:B64)</f>
        <v>8</v>
      </c>
      <c r="C65" s="11">
        <f t="shared" ref="C65:E65" si="11">SUM(C53:C64)</f>
        <v>7</v>
      </c>
      <c r="D65" s="11">
        <f t="shared" si="11"/>
        <v>9</v>
      </c>
      <c r="E65" s="11">
        <f t="shared" ca="1" si="11"/>
        <v>24</v>
      </c>
      <c r="F65" s="15" t="s">
        <v>124</v>
      </c>
      <c r="G65" s="12">
        <f ca="1">AVERAGE(G53:G64)</f>
        <v>0.66666666666666663</v>
      </c>
    </row>
    <row r="66" spans="1:7" s="1" customFormat="1" ht="51.75" customHeight="1" thickTop="1" thickBot="1">
      <c r="A66" s="11"/>
      <c r="B66" s="11"/>
      <c r="C66" s="15" t="s">
        <v>116</v>
      </c>
      <c r="D66" s="25">
        <f xml:space="preserve"> AVERAGEIF(B1:AA1, "PAR*",B65:AA65)</f>
        <v>8</v>
      </c>
      <c r="E66" s="11"/>
      <c r="F66" s="15"/>
      <c r="G66" s="12"/>
    </row>
    <row r="67" spans="1:7" ht="16.5" thickTop="1" thickBot="1">
      <c r="A67" s="11"/>
      <c r="B67" s="11"/>
      <c r="C67" s="11"/>
      <c r="D67" s="11"/>
      <c r="E67" s="11"/>
      <c r="F67" s="11"/>
      <c r="G67" s="12"/>
    </row>
    <row r="68" spans="1:7" ht="16.5" thickTop="1" thickBot="1">
      <c r="A68" s="11"/>
      <c r="B68" s="11"/>
      <c r="C68" s="11"/>
      <c r="D68" s="11"/>
      <c r="E68" s="11"/>
      <c r="F68" s="11"/>
      <c r="G68" s="11"/>
    </row>
    <row r="69" spans="1:7" ht="16.5" thickTop="1" thickBot="1">
      <c r="A69" s="11" t="s">
        <v>61</v>
      </c>
      <c r="B69" s="11">
        <f>SUM(B53:B64,B37:B48,B20:B32)</f>
        <v>23</v>
      </c>
      <c r="C69" s="11">
        <f>SUM(C53:C63, C37:C48, C20:C32)</f>
        <v>24</v>
      </c>
      <c r="D69" s="11">
        <f>SUM(D53:D64, D37:D48,D20:D32)</f>
        <v>22</v>
      </c>
      <c r="E69" s="11"/>
      <c r="F69" s="11"/>
      <c r="G69" s="11"/>
    </row>
    <row r="70" spans="1:7" ht="16.5" thickTop="1" thickBot="1">
      <c r="A70" s="11" t="s">
        <v>62</v>
      </c>
      <c r="B70" s="11">
        <v>37</v>
      </c>
      <c r="C70" s="11">
        <v>39</v>
      </c>
      <c r="D70" s="11">
        <v>39</v>
      </c>
      <c r="E70" s="11"/>
      <c r="F70" s="11"/>
      <c r="G70" s="11"/>
    </row>
    <row r="71" spans="1:7" ht="31.5" thickTop="1" thickBot="1">
      <c r="A71" s="11" t="s">
        <v>63</v>
      </c>
      <c r="B71" s="12">
        <f>B69/B70</f>
        <v>0.6216216216216216</v>
      </c>
      <c r="C71" s="12">
        <f>C69/C70</f>
        <v>0.61538461538461542</v>
      </c>
      <c r="D71" s="12">
        <f t="shared" ref="D71" si="12">D69/D70</f>
        <v>0.5641025641025641</v>
      </c>
      <c r="E71" s="15" t="s">
        <v>7</v>
      </c>
      <c r="F71" s="12">
        <f>AVERAGEIF(B1:Z1,"PAR*",B71:Z71)</f>
        <v>0.6003696003696003</v>
      </c>
      <c r="G71" s="11"/>
    </row>
    <row r="72" spans="1:7" ht="15.75" thickTop="1"/>
  </sheetData>
  <pageMargins left="0.7" right="0.7" top="0.75" bottom="0.75" header="0.3" footer="0.3"/>
  <pageSetup scale="83" orientation="portrait" r:id="rId1"/>
  <rowBreaks count="1" manualBreakCount="1">
    <brk id="3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79"/>
  <sheetViews>
    <sheetView zoomScaleNormal="100" workbookViewId="0">
      <pane ySplit="1" topLeftCell="A56" activePane="bottomLeft" state="frozen"/>
      <selection pane="bottomLeft" activeCell="E69" sqref="E69"/>
    </sheetView>
  </sheetViews>
  <sheetFormatPr defaultRowHeight="16.5" thickTop="1" thickBottom="1"/>
  <cols>
    <col min="1" max="1" width="19.7109375" style="1" customWidth="1"/>
    <col min="2" max="2" width="10" style="1" customWidth="1"/>
    <col min="3" max="4" width="10.42578125" style="1" customWidth="1"/>
    <col min="5" max="5" width="11.28515625" style="1" customWidth="1"/>
    <col min="6" max="6" width="10.5703125" style="1" customWidth="1"/>
    <col min="7" max="7" width="14.7109375" style="2" customWidth="1"/>
  </cols>
  <sheetData>
    <row r="1" spans="1:7" ht="105.75" thickBot="1">
      <c r="A1" s="26" t="s">
        <v>94</v>
      </c>
      <c r="B1" s="27" t="s">
        <v>64</v>
      </c>
      <c r="C1" s="27" t="s">
        <v>65</v>
      </c>
      <c r="D1" s="27" t="s">
        <v>85</v>
      </c>
      <c r="E1" s="26" t="s">
        <v>104</v>
      </c>
      <c r="F1" s="26" t="s">
        <v>88</v>
      </c>
      <c r="G1" s="28" t="s">
        <v>86</v>
      </c>
    </row>
    <row r="2" spans="1:7" thickTop="1" thickBot="1">
      <c r="A2" s="29"/>
      <c r="B2" s="29"/>
      <c r="C2" s="29"/>
      <c r="D2" s="29"/>
      <c r="E2" s="30"/>
      <c r="F2" s="29"/>
      <c r="G2" s="31"/>
    </row>
    <row r="3" spans="1:7" thickTop="1" thickBot="1">
      <c r="A3" s="27" t="s">
        <v>67</v>
      </c>
      <c r="B3" s="27"/>
      <c r="C3" s="27"/>
      <c r="D3" s="27"/>
      <c r="E3" s="27"/>
      <c r="F3" s="27"/>
      <c r="G3" s="32"/>
    </row>
    <row r="4" spans="1:7" thickTop="1" thickBot="1">
      <c r="A4" s="29" t="s">
        <v>68</v>
      </c>
      <c r="B4" s="29"/>
      <c r="C4" s="29"/>
      <c r="D4" s="29"/>
      <c r="E4" s="29"/>
      <c r="F4" s="29"/>
      <c r="G4" s="31"/>
    </row>
    <row r="5" spans="1:7" thickTop="1" thickBot="1">
      <c r="A5" s="27" t="s">
        <v>69</v>
      </c>
      <c r="B5" s="27"/>
      <c r="C5" s="27"/>
      <c r="D5" s="27"/>
      <c r="E5" s="27"/>
      <c r="F5" s="27"/>
      <c r="G5" s="32"/>
    </row>
    <row r="6" spans="1:7" thickTop="1" thickBot="1">
      <c r="A6" s="29"/>
      <c r="B6" s="29"/>
      <c r="C6" s="29"/>
      <c r="D6" s="29"/>
      <c r="E6" s="29"/>
      <c r="F6" s="29"/>
      <c r="G6" s="31"/>
    </row>
    <row r="7" spans="1:7" thickTop="1" thickBot="1">
      <c r="A7" s="27" t="s">
        <v>11</v>
      </c>
      <c r="B7" s="33">
        <v>40520</v>
      </c>
      <c r="C7" s="33">
        <v>40511</v>
      </c>
      <c r="D7" s="33">
        <v>40568</v>
      </c>
      <c r="E7" s="27"/>
      <c r="F7" s="27"/>
      <c r="G7" s="32"/>
    </row>
    <row r="8" spans="1:7" thickTop="1" thickBot="1">
      <c r="A8" s="29" t="s">
        <v>70</v>
      </c>
      <c r="B8" s="29"/>
      <c r="C8" s="29"/>
      <c r="D8" s="29"/>
      <c r="E8" s="29"/>
      <c r="F8" s="29"/>
      <c r="G8" s="31"/>
    </row>
    <row r="9" spans="1:7" thickTop="1" thickBot="1">
      <c r="A9" s="27"/>
      <c r="B9" s="27"/>
      <c r="C9" s="27"/>
      <c r="D9" s="27"/>
      <c r="E9" s="27"/>
      <c r="F9" s="27"/>
      <c r="G9" s="32"/>
    </row>
    <row r="10" spans="1:7" thickTop="1" thickBot="1">
      <c r="A10" s="34" t="s">
        <v>21</v>
      </c>
      <c r="B10" s="29"/>
      <c r="C10" s="29"/>
      <c r="D10" s="29"/>
      <c r="E10" s="29"/>
      <c r="F10" s="29"/>
      <c r="G10" s="31"/>
    </row>
    <row r="11" spans="1:7" thickTop="1" thickBot="1">
      <c r="A11" s="27" t="s">
        <v>22</v>
      </c>
      <c r="B11" s="27">
        <v>0</v>
      </c>
      <c r="C11" s="27">
        <v>3</v>
      </c>
      <c r="D11" s="27">
        <v>0</v>
      </c>
      <c r="E11" s="35">
        <f t="shared" ref="E11:E23" si="0">SUM(B11:D11)/(COUNT(B11:D11)-COUNTIF(B11:D11,0))</f>
        <v>3</v>
      </c>
      <c r="F11" s="27">
        <f ca="1">SUMIF((INDIRECT("$B$1:$Z$1")), "PAR*",B11:Y11)</f>
        <v>3</v>
      </c>
      <c r="G11" s="27">
        <f ca="1">COUNTIF((INDIRECT("$B$1:$Z$1")), "PAR*")</f>
        <v>3</v>
      </c>
    </row>
    <row r="12" spans="1:7" thickTop="1" thickBot="1">
      <c r="A12" s="29" t="s">
        <v>23</v>
      </c>
      <c r="B12" s="29">
        <v>3</v>
      </c>
      <c r="C12" s="29">
        <v>3</v>
      </c>
      <c r="D12" s="29">
        <v>0</v>
      </c>
      <c r="E12" s="36">
        <f t="shared" si="0"/>
        <v>3</v>
      </c>
      <c r="F12" s="27">
        <f t="shared" ref="F12:F23" ca="1" si="1">SUMIF((INDIRECT("$B$1:$Z$1")), "PAR*",B12:Y12)</f>
        <v>6</v>
      </c>
      <c r="G12" s="27">
        <f t="shared" ref="G12:G23" ca="1" si="2">COUNTIF((INDIRECT("$B$1:$Z$1")), "PAR*")</f>
        <v>3</v>
      </c>
    </row>
    <row r="13" spans="1:7" thickTop="1" thickBot="1">
      <c r="A13" s="27" t="s">
        <v>24</v>
      </c>
      <c r="B13" s="27">
        <v>0</v>
      </c>
      <c r="C13" s="27">
        <v>3</v>
      </c>
      <c r="D13" s="27">
        <v>0</v>
      </c>
      <c r="E13" s="35">
        <f t="shared" si="0"/>
        <v>3</v>
      </c>
      <c r="F13" s="27">
        <f t="shared" ca="1" si="1"/>
        <v>3</v>
      </c>
      <c r="G13" s="27">
        <f t="shared" ca="1" si="2"/>
        <v>3</v>
      </c>
    </row>
    <row r="14" spans="1:7" thickTop="1" thickBot="1">
      <c r="A14" s="29" t="s">
        <v>25</v>
      </c>
      <c r="B14" s="29">
        <v>0</v>
      </c>
      <c r="C14" s="29">
        <v>0</v>
      </c>
      <c r="D14" s="29">
        <v>1</v>
      </c>
      <c r="E14" s="36">
        <f t="shared" si="0"/>
        <v>1</v>
      </c>
      <c r="F14" s="27">
        <f t="shared" ca="1" si="1"/>
        <v>1</v>
      </c>
      <c r="G14" s="27">
        <f t="shared" ca="1" si="2"/>
        <v>3</v>
      </c>
    </row>
    <row r="15" spans="1:7" thickTop="1" thickBot="1">
      <c r="A15" s="27" t="s">
        <v>26</v>
      </c>
      <c r="B15" s="27">
        <v>2</v>
      </c>
      <c r="C15" s="27">
        <v>0</v>
      </c>
      <c r="D15" s="27">
        <v>0</v>
      </c>
      <c r="E15" s="35">
        <f t="shared" si="0"/>
        <v>2</v>
      </c>
      <c r="F15" s="27">
        <f t="shared" ca="1" si="1"/>
        <v>2</v>
      </c>
      <c r="G15" s="27">
        <f t="shared" ca="1" si="2"/>
        <v>3</v>
      </c>
    </row>
    <row r="16" spans="1:7" thickTop="1" thickBot="1">
      <c r="A16" s="29" t="s">
        <v>27</v>
      </c>
      <c r="B16" s="29">
        <v>2</v>
      </c>
      <c r="C16" s="29">
        <v>0</v>
      </c>
      <c r="D16" s="29">
        <v>0</v>
      </c>
      <c r="E16" s="36">
        <f t="shared" si="0"/>
        <v>2</v>
      </c>
      <c r="F16" s="27">
        <f t="shared" ca="1" si="1"/>
        <v>2</v>
      </c>
      <c r="G16" s="27">
        <f t="shared" ca="1" si="2"/>
        <v>3</v>
      </c>
    </row>
    <row r="17" spans="1:7" thickTop="1" thickBot="1">
      <c r="A17" s="27" t="s">
        <v>28</v>
      </c>
      <c r="B17" s="27">
        <v>2</v>
      </c>
      <c r="C17" s="27">
        <v>1</v>
      </c>
      <c r="D17" s="27">
        <v>2</v>
      </c>
      <c r="E17" s="35">
        <f t="shared" si="0"/>
        <v>1.6666666666666667</v>
      </c>
      <c r="F17" s="27">
        <f t="shared" ca="1" si="1"/>
        <v>5</v>
      </c>
      <c r="G17" s="27">
        <f t="shared" ca="1" si="2"/>
        <v>3</v>
      </c>
    </row>
    <row r="18" spans="1:7" thickTop="1" thickBot="1">
      <c r="A18" s="29" t="s">
        <v>29</v>
      </c>
      <c r="B18" s="29">
        <v>2</v>
      </c>
      <c r="C18" s="29">
        <v>2</v>
      </c>
      <c r="D18" s="29">
        <v>2</v>
      </c>
      <c r="E18" s="36">
        <f t="shared" si="0"/>
        <v>2</v>
      </c>
      <c r="F18" s="27">
        <f t="shared" ca="1" si="1"/>
        <v>6</v>
      </c>
      <c r="G18" s="27">
        <f t="shared" ca="1" si="2"/>
        <v>3</v>
      </c>
    </row>
    <row r="19" spans="1:7" thickTop="1" thickBot="1">
      <c r="A19" s="27" t="s">
        <v>30</v>
      </c>
      <c r="B19" s="27">
        <v>3</v>
      </c>
      <c r="C19" s="27">
        <v>2</v>
      </c>
      <c r="D19" s="27">
        <v>3</v>
      </c>
      <c r="E19" s="35">
        <f t="shared" si="0"/>
        <v>2.6666666666666665</v>
      </c>
      <c r="F19" s="27">
        <f t="shared" ca="1" si="1"/>
        <v>8</v>
      </c>
      <c r="G19" s="27">
        <f t="shared" ca="1" si="2"/>
        <v>3</v>
      </c>
    </row>
    <row r="20" spans="1:7" thickTop="1" thickBot="1">
      <c r="A20" s="29" t="s">
        <v>31</v>
      </c>
      <c r="B20" s="29">
        <v>0</v>
      </c>
      <c r="C20" s="29">
        <v>2</v>
      </c>
      <c r="D20" s="29">
        <v>2</v>
      </c>
      <c r="E20" s="36">
        <f t="shared" si="0"/>
        <v>2</v>
      </c>
      <c r="F20" s="27">
        <f t="shared" ca="1" si="1"/>
        <v>4</v>
      </c>
      <c r="G20" s="27">
        <f t="shared" ca="1" si="2"/>
        <v>3</v>
      </c>
    </row>
    <row r="21" spans="1:7" thickTop="1" thickBot="1">
      <c r="A21" s="27" t="s">
        <v>32</v>
      </c>
      <c r="B21" s="27">
        <v>3</v>
      </c>
      <c r="C21" s="27">
        <v>3</v>
      </c>
      <c r="D21" s="27">
        <v>2</v>
      </c>
      <c r="E21" s="35">
        <f t="shared" si="0"/>
        <v>2.6666666666666665</v>
      </c>
      <c r="F21" s="27">
        <f t="shared" ca="1" si="1"/>
        <v>8</v>
      </c>
      <c r="G21" s="27">
        <f t="shared" ca="1" si="2"/>
        <v>3</v>
      </c>
    </row>
    <row r="22" spans="1:7" thickTop="1" thickBot="1">
      <c r="A22" s="29" t="s">
        <v>33</v>
      </c>
      <c r="B22" s="29">
        <v>3</v>
      </c>
      <c r="C22" s="29">
        <v>0</v>
      </c>
      <c r="D22" s="29">
        <v>3</v>
      </c>
      <c r="E22" s="35">
        <f t="shared" si="0"/>
        <v>3</v>
      </c>
      <c r="F22" s="27">
        <f t="shared" ca="1" si="1"/>
        <v>6</v>
      </c>
      <c r="G22" s="27">
        <f t="shared" ca="1" si="2"/>
        <v>3</v>
      </c>
    </row>
    <row r="23" spans="1:7" thickTop="1" thickBot="1">
      <c r="A23" s="27" t="s">
        <v>34</v>
      </c>
      <c r="B23" s="27">
        <v>0</v>
      </c>
      <c r="C23" s="27">
        <v>2</v>
      </c>
      <c r="D23" s="27">
        <v>0</v>
      </c>
      <c r="E23" s="35">
        <f t="shared" si="0"/>
        <v>2</v>
      </c>
      <c r="F23" s="27">
        <f t="shared" ca="1" si="1"/>
        <v>2</v>
      </c>
      <c r="G23" s="27">
        <f t="shared" ca="1" si="2"/>
        <v>3</v>
      </c>
    </row>
    <row r="24" spans="1:7" thickTop="1" thickBot="1">
      <c r="A24" s="34" t="s">
        <v>81</v>
      </c>
      <c r="B24" s="29">
        <f>SUM(B11:B23)</f>
        <v>20</v>
      </c>
      <c r="C24" s="29">
        <f t="shared" ref="C24:D24" si="3">SUM(C11:C23)</f>
        <v>21</v>
      </c>
      <c r="D24" s="29">
        <f t="shared" si="3"/>
        <v>15</v>
      </c>
      <c r="E24" s="29"/>
      <c r="F24" s="29"/>
      <c r="G24" s="31"/>
    </row>
    <row r="25" spans="1:7" s="1" customFormat="1" ht="61.5" thickTop="1" thickBot="1">
      <c r="A25" s="34"/>
      <c r="B25" s="29"/>
      <c r="C25" s="29"/>
      <c r="D25" s="30" t="s">
        <v>115</v>
      </c>
      <c r="E25" s="35">
        <f xml:space="preserve"> AVERAGEIF(A1:Y1, "PAR*",A24:Z24)</f>
        <v>18.666666666666668</v>
      </c>
      <c r="F25" s="29"/>
      <c r="G25" s="31"/>
    </row>
    <row r="26" spans="1:7" ht="46.5" thickTop="1" thickBot="1">
      <c r="A26" s="37" t="s">
        <v>89</v>
      </c>
      <c r="B26" s="27">
        <f>SUM(B11:B23)/(COUNT(B11:B23)-COUNTIF(B11:B23,0))</f>
        <v>2.5</v>
      </c>
      <c r="C26" s="35">
        <f>SUM(C11:C23)/(COUNT(C11:C23)-COUNTIF(C11:C23,0))</f>
        <v>2.3333333333333335</v>
      </c>
      <c r="D26" s="35">
        <f>SUM(D11:D23)/(COUNT(D11:D23)-COUNTIF(D11:D23,0))</f>
        <v>2.1428571428571428</v>
      </c>
      <c r="E26" s="26"/>
      <c r="F26" s="35"/>
      <c r="G26" s="38"/>
    </row>
    <row r="27" spans="1:7" ht="91.5" thickTop="1" thickBot="1">
      <c r="A27" s="27"/>
      <c r="B27" s="27"/>
      <c r="C27" s="27"/>
      <c r="D27" s="26" t="s">
        <v>71</v>
      </c>
      <c r="E27" s="35">
        <f xml:space="preserve"> AVERAGEIF(A1:X1, "PAR*",B26:Z26)</f>
        <v>2.2380952380952381</v>
      </c>
      <c r="F27" s="35"/>
      <c r="G27" s="38"/>
    </row>
    <row r="28" spans="1:7" thickTop="1" thickBot="1">
      <c r="A28" s="27"/>
      <c r="B28" s="27"/>
      <c r="C28" s="27"/>
      <c r="D28" s="27"/>
      <c r="E28" s="35"/>
      <c r="F28" s="35"/>
      <c r="G28" s="38"/>
    </row>
    <row r="29" spans="1:7" s="1" customFormat="1" thickTop="1" thickBot="1">
      <c r="A29" s="27"/>
      <c r="B29" s="27"/>
      <c r="C29" s="27"/>
      <c r="D29" s="27"/>
      <c r="E29" s="35"/>
      <c r="F29" s="35"/>
      <c r="G29" s="38"/>
    </row>
    <row r="30" spans="1:7" thickTop="1" thickBot="1">
      <c r="A30" s="34" t="s">
        <v>35</v>
      </c>
      <c r="B30" s="29"/>
      <c r="C30" s="29"/>
      <c r="D30" s="29"/>
      <c r="E30" s="29"/>
      <c r="F30" s="29"/>
      <c r="G30" s="31"/>
    </row>
    <row r="31" spans="1:7" thickTop="1" thickBot="1">
      <c r="A31" s="27" t="s">
        <v>36</v>
      </c>
      <c r="B31" s="29">
        <v>3</v>
      </c>
      <c r="C31" s="29">
        <v>2</v>
      </c>
      <c r="D31" s="29">
        <v>3</v>
      </c>
      <c r="E31" s="35">
        <f>SUM(B31:D31)/(COUNT(B31:D31)-COUNTIF(B31:D31,0))</f>
        <v>2.6666666666666665</v>
      </c>
      <c r="F31" s="27">
        <f t="shared" ref="F31:F42" ca="1" si="4">SUMIF((INDIRECT("$B$1:$Z$1")), "PAR*",B31:Y31)</f>
        <v>8</v>
      </c>
      <c r="G31" s="27">
        <f ca="1">COUNTIF((INDIRECT("$B$1:$Z$1")), "PAR*")</f>
        <v>3</v>
      </c>
    </row>
    <row r="32" spans="1:7" thickTop="1" thickBot="1">
      <c r="A32" s="29" t="s">
        <v>37</v>
      </c>
      <c r="B32" s="27">
        <v>3</v>
      </c>
      <c r="C32" s="27">
        <v>0</v>
      </c>
      <c r="D32" s="27">
        <v>0</v>
      </c>
      <c r="E32" s="36">
        <f>SUM(B32:D32)/(COUNT(B32:D32)-COUNTIF(B32:D32,0))</f>
        <v>3</v>
      </c>
      <c r="F32" s="27">
        <f t="shared" ca="1" si="4"/>
        <v>3</v>
      </c>
      <c r="G32" s="27">
        <f t="shared" ref="G32:G42" ca="1" si="5">COUNTIF((INDIRECT("$B$1:$Z$1")), "PAR*")</f>
        <v>3</v>
      </c>
    </row>
    <row r="33" spans="1:7" thickTop="1" thickBot="1">
      <c r="A33" s="27" t="s">
        <v>38</v>
      </c>
      <c r="B33" s="29">
        <v>0</v>
      </c>
      <c r="C33" s="29">
        <v>3</v>
      </c>
      <c r="D33" s="29">
        <v>0</v>
      </c>
      <c r="E33" s="35">
        <f>SUM(B33:D33)/(COUNT(B33:D33)-COUNTIF(B33:D33,0))</f>
        <v>3</v>
      </c>
      <c r="F33" s="27">
        <f t="shared" ca="1" si="4"/>
        <v>3</v>
      </c>
      <c r="G33" s="27">
        <f t="shared" ca="1" si="5"/>
        <v>3</v>
      </c>
    </row>
    <row r="34" spans="1:7" thickTop="1" thickBot="1">
      <c r="A34" s="29" t="s">
        <v>39</v>
      </c>
      <c r="B34" s="27">
        <v>0</v>
      </c>
      <c r="C34" s="27">
        <v>0</v>
      </c>
      <c r="D34" s="27">
        <v>3</v>
      </c>
      <c r="E34" s="36">
        <f>SUM(B34:D34)/(COUNT(B34:D34)-COUNTIF(B34:D34,0))</f>
        <v>3</v>
      </c>
      <c r="F34" s="27">
        <f t="shared" ca="1" si="4"/>
        <v>3</v>
      </c>
      <c r="G34" s="27">
        <f t="shared" ca="1" si="5"/>
        <v>3</v>
      </c>
    </row>
    <row r="35" spans="1:7" thickTop="1" thickBot="1">
      <c r="A35" s="27" t="s">
        <v>40</v>
      </c>
      <c r="B35" s="29">
        <v>3</v>
      </c>
      <c r="C35" s="29">
        <v>3</v>
      </c>
      <c r="D35" s="29">
        <v>0</v>
      </c>
      <c r="E35" s="35">
        <f>SUM(B35:D35)/(COUNT(B35:D35)-COUNTIF(B35:D35,0))</f>
        <v>3</v>
      </c>
      <c r="F35" s="27">
        <f t="shared" ca="1" si="4"/>
        <v>6</v>
      </c>
      <c r="G35" s="27">
        <f t="shared" ca="1" si="5"/>
        <v>3</v>
      </c>
    </row>
    <row r="36" spans="1:7" thickTop="1" thickBot="1">
      <c r="A36" s="29" t="s">
        <v>41</v>
      </c>
      <c r="B36" s="27">
        <v>3</v>
      </c>
      <c r="C36" s="27">
        <v>0</v>
      </c>
      <c r="D36" s="27">
        <v>3</v>
      </c>
      <c r="E36" s="35">
        <f>SUM(B36:D36)/(COUNT(B36:D36)-COUNTIF(B36:D36,0))</f>
        <v>3</v>
      </c>
      <c r="F36" s="27">
        <f t="shared" ca="1" si="4"/>
        <v>6</v>
      </c>
      <c r="G36" s="27">
        <f t="shared" ca="1" si="5"/>
        <v>3</v>
      </c>
    </row>
    <row r="37" spans="1:7" thickTop="1" thickBot="1">
      <c r="A37" s="27" t="s">
        <v>42</v>
      </c>
      <c r="B37" s="29">
        <v>3</v>
      </c>
      <c r="C37" s="29">
        <v>3</v>
      </c>
      <c r="D37" s="29">
        <v>3</v>
      </c>
      <c r="E37" s="35">
        <f t="shared" ref="E37:E42" si="6">SUM(B37:D37)/(COUNT(B37:D37)-COUNTIF(B37:D37,0))</f>
        <v>3</v>
      </c>
      <c r="F37" s="27">
        <f t="shared" ca="1" si="4"/>
        <v>9</v>
      </c>
      <c r="G37" s="27">
        <f t="shared" ca="1" si="5"/>
        <v>3</v>
      </c>
    </row>
    <row r="38" spans="1:7" thickTop="1" thickBot="1">
      <c r="A38" s="29" t="s">
        <v>43</v>
      </c>
      <c r="B38" s="27">
        <v>2</v>
      </c>
      <c r="C38" s="27">
        <v>3</v>
      </c>
      <c r="D38" s="27">
        <v>0</v>
      </c>
      <c r="E38" s="36">
        <f t="shared" si="6"/>
        <v>2.5</v>
      </c>
      <c r="F38" s="27">
        <f t="shared" ca="1" si="4"/>
        <v>5</v>
      </c>
      <c r="G38" s="27">
        <f t="shared" ca="1" si="5"/>
        <v>3</v>
      </c>
    </row>
    <row r="39" spans="1:7" thickTop="1" thickBot="1">
      <c r="A39" s="27" t="s">
        <v>44</v>
      </c>
      <c r="B39" s="29">
        <v>0</v>
      </c>
      <c r="C39" s="29">
        <v>0</v>
      </c>
      <c r="D39" s="29">
        <v>2</v>
      </c>
      <c r="E39" s="35">
        <f t="shared" si="6"/>
        <v>2</v>
      </c>
      <c r="F39" s="27">
        <f t="shared" ca="1" si="4"/>
        <v>2</v>
      </c>
      <c r="G39" s="27">
        <f t="shared" ca="1" si="5"/>
        <v>3</v>
      </c>
    </row>
    <row r="40" spans="1:7" thickTop="1" thickBot="1">
      <c r="A40" s="29" t="s">
        <v>45</v>
      </c>
      <c r="B40" s="27">
        <v>0</v>
      </c>
      <c r="C40" s="27">
        <v>2</v>
      </c>
      <c r="D40" s="27">
        <v>0</v>
      </c>
      <c r="E40" s="36">
        <f t="shared" si="6"/>
        <v>2</v>
      </c>
      <c r="F40" s="27">
        <f t="shared" ca="1" si="4"/>
        <v>2</v>
      </c>
      <c r="G40" s="27">
        <f t="shared" ca="1" si="5"/>
        <v>3</v>
      </c>
    </row>
    <row r="41" spans="1:7" thickTop="1" thickBot="1">
      <c r="A41" s="27" t="s">
        <v>46</v>
      </c>
      <c r="B41" s="29">
        <v>2</v>
      </c>
      <c r="C41" s="29">
        <v>3</v>
      </c>
      <c r="D41" s="29">
        <v>0</v>
      </c>
      <c r="E41" s="35">
        <f t="shared" si="6"/>
        <v>2.5</v>
      </c>
      <c r="F41" s="27">
        <f t="shared" ca="1" si="4"/>
        <v>5</v>
      </c>
      <c r="G41" s="27">
        <f t="shared" ca="1" si="5"/>
        <v>3</v>
      </c>
    </row>
    <row r="42" spans="1:7" thickTop="1" thickBot="1">
      <c r="A42" s="29" t="s">
        <v>47</v>
      </c>
      <c r="B42" s="27">
        <v>0</v>
      </c>
      <c r="C42" s="27">
        <v>3</v>
      </c>
      <c r="D42" s="27">
        <v>3</v>
      </c>
      <c r="E42" s="36">
        <f t="shared" si="6"/>
        <v>3</v>
      </c>
      <c r="F42" s="27">
        <f t="shared" ca="1" si="4"/>
        <v>6</v>
      </c>
      <c r="G42" s="27">
        <f t="shared" ca="1" si="5"/>
        <v>3</v>
      </c>
    </row>
    <row r="43" spans="1:7" thickTop="1" thickBot="1">
      <c r="A43" s="39" t="s">
        <v>79</v>
      </c>
      <c r="B43" s="27">
        <f>SUM(B31:B42)</f>
        <v>19</v>
      </c>
      <c r="C43" s="27">
        <f t="shared" ref="C43:D43" si="7">SUM(C31:C42)</f>
        <v>22</v>
      </c>
      <c r="D43" s="27">
        <f t="shared" si="7"/>
        <v>17</v>
      </c>
      <c r="E43" s="35"/>
      <c r="F43" s="27"/>
      <c r="G43" s="32"/>
    </row>
    <row r="44" spans="1:7" s="1" customFormat="1" ht="61.5" thickTop="1" thickBot="1">
      <c r="A44" s="39"/>
      <c r="B44" s="27"/>
      <c r="C44" s="27"/>
      <c r="D44" s="26" t="s">
        <v>101</v>
      </c>
      <c r="E44" s="35">
        <f xml:space="preserve"> AVERAGEIF(A1:Y1, "PAR*",A43:Z43)</f>
        <v>19.333333333333332</v>
      </c>
      <c r="F44" s="27"/>
      <c r="G44" s="32"/>
    </row>
    <row r="45" spans="1:7" ht="46.5" thickTop="1" thickBot="1">
      <c r="A45" s="40" t="s">
        <v>90</v>
      </c>
      <c r="B45" s="36">
        <f>SUM(B30:B42)/(COUNT(B30:B42)-COUNTIF(B30:B42,0))</f>
        <v>2.7142857142857144</v>
      </c>
      <c r="C45" s="36">
        <f>SUM(C30:C42)/(COUNT(C30:C42)-COUNTIF(C30:C42,0))</f>
        <v>2.75</v>
      </c>
      <c r="D45" s="36">
        <f t="shared" ref="D45" si="8">SUM(D30:D42)/(COUNT(D30:D42)-COUNTIF(D30:D42,0))</f>
        <v>2.8333333333333335</v>
      </c>
      <c r="E45" s="30"/>
      <c r="F45" s="35"/>
      <c r="G45" s="38"/>
    </row>
    <row r="46" spans="1:7" ht="91.5" thickTop="1" thickBot="1">
      <c r="A46" s="27"/>
      <c r="B46" s="27"/>
      <c r="C46" s="27"/>
      <c r="D46" s="26" t="s">
        <v>72</v>
      </c>
      <c r="E46" s="35">
        <f>AVERAGEIF(A1:Y1, "PAR*", A45:Y45)</f>
        <v>2.7658730158730158</v>
      </c>
      <c r="F46" s="27"/>
      <c r="G46" s="32"/>
    </row>
    <row r="47" spans="1:7" thickTop="1" thickBot="1">
      <c r="A47" s="27"/>
      <c r="B47" s="27"/>
      <c r="C47" s="27"/>
      <c r="D47" s="27"/>
      <c r="E47" s="35"/>
      <c r="F47" s="27"/>
      <c r="G47" s="32"/>
    </row>
    <row r="48" spans="1:7" thickTop="1" thickBot="1">
      <c r="A48" s="34" t="s">
        <v>48</v>
      </c>
      <c r="B48" s="29"/>
      <c r="C48" s="29"/>
      <c r="D48" s="29"/>
      <c r="E48" s="29"/>
      <c r="F48" s="29"/>
      <c r="G48" s="31"/>
    </row>
    <row r="49" spans="1:7" thickTop="1" thickBot="1">
      <c r="A49" s="27" t="s">
        <v>49</v>
      </c>
      <c r="B49" s="29">
        <v>4</v>
      </c>
      <c r="C49" s="29">
        <v>4</v>
      </c>
      <c r="D49" s="29">
        <v>4</v>
      </c>
      <c r="E49" s="35">
        <f t="shared" ref="E49:E60" si="9">SUM(B49:D49)/(COUNT(B49:D49)-COUNTIF(B49:D49,0))</f>
        <v>4</v>
      </c>
      <c r="F49" s="27">
        <f t="shared" ref="F49:F60" ca="1" si="10">SUMIF((INDIRECT("$B$1:$Z$1")), "PAR*",B49:Y49)</f>
        <v>12</v>
      </c>
      <c r="G49" s="27">
        <f t="shared" ref="G49:G60" ca="1" si="11">COUNTIF((INDIRECT("$B$1:$Z$1")), "PAR*")</f>
        <v>3</v>
      </c>
    </row>
    <row r="50" spans="1:7" thickTop="1" thickBot="1">
      <c r="A50" s="29" t="s">
        <v>50</v>
      </c>
      <c r="B50" s="27">
        <v>4</v>
      </c>
      <c r="C50" s="27">
        <v>4</v>
      </c>
      <c r="D50" s="27">
        <v>4</v>
      </c>
      <c r="E50" s="36">
        <f t="shared" si="9"/>
        <v>4</v>
      </c>
      <c r="F50" s="27">
        <f t="shared" ca="1" si="10"/>
        <v>12</v>
      </c>
      <c r="G50" s="27">
        <f t="shared" ca="1" si="11"/>
        <v>3</v>
      </c>
    </row>
    <row r="51" spans="1:7" thickTop="1" thickBot="1">
      <c r="A51" s="27" t="s">
        <v>51</v>
      </c>
      <c r="B51" s="29">
        <v>4</v>
      </c>
      <c r="C51" s="29">
        <v>3</v>
      </c>
      <c r="D51" s="29">
        <v>4</v>
      </c>
      <c r="E51" s="35">
        <f t="shared" si="9"/>
        <v>3.6666666666666665</v>
      </c>
      <c r="F51" s="27">
        <f t="shared" ca="1" si="10"/>
        <v>11</v>
      </c>
      <c r="G51" s="27">
        <f t="shared" ca="1" si="11"/>
        <v>3</v>
      </c>
    </row>
    <row r="52" spans="1:7" thickTop="1" thickBot="1">
      <c r="A52" s="29" t="s">
        <v>52</v>
      </c>
      <c r="B52" s="27">
        <v>4</v>
      </c>
      <c r="C52" s="27">
        <v>3</v>
      </c>
      <c r="D52" s="27">
        <v>4</v>
      </c>
      <c r="E52" s="36">
        <f t="shared" si="9"/>
        <v>3.6666666666666665</v>
      </c>
      <c r="F52" s="27">
        <f t="shared" ca="1" si="10"/>
        <v>11</v>
      </c>
      <c r="G52" s="27">
        <f t="shared" ca="1" si="11"/>
        <v>3</v>
      </c>
    </row>
    <row r="53" spans="1:7" thickTop="1" thickBot="1">
      <c r="A53" s="27" t="s">
        <v>53</v>
      </c>
      <c r="B53" s="29">
        <v>4</v>
      </c>
      <c r="C53" s="29">
        <v>3</v>
      </c>
      <c r="D53" s="29">
        <v>4</v>
      </c>
      <c r="E53" s="35">
        <f t="shared" si="9"/>
        <v>3.6666666666666665</v>
      </c>
      <c r="F53" s="27">
        <f t="shared" ca="1" si="10"/>
        <v>11</v>
      </c>
      <c r="G53" s="27">
        <f t="shared" ca="1" si="11"/>
        <v>3</v>
      </c>
    </row>
    <row r="54" spans="1:7" thickTop="1" thickBot="1">
      <c r="A54" s="29" t="s">
        <v>54</v>
      </c>
      <c r="B54" s="27">
        <v>4</v>
      </c>
      <c r="C54" s="27">
        <v>4</v>
      </c>
      <c r="D54" s="27">
        <v>2</v>
      </c>
      <c r="E54" s="36">
        <f t="shared" si="9"/>
        <v>3.3333333333333335</v>
      </c>
      <c r="F54" s="27">
        <f t="shared" ca="1" si="10"/>
        <v>10</v>
      </c>
      <c r="G54" s="27">
        <f t="shared" ca="1" si="11"/>
        <v>3</v>
      </c>
    </row>
    <row r="55" spans="1:7" thickTop="1" thickBot="1">
      <c r="A55" s="27" t="s">
        <v>55</v>
      </c>
      <c r="B55" s="29">
        <v>3</v>
      </c>
      <c r="C55" s="29">
        <v>4</v>
      </c>
      <c r="D55" s="29">
        <v>2</v>
      </c>
      <c r="E55" s="35">
        <f t="shared" si="9"/>
        <v>3</v>
      </c>
      <c r="F55" s="27">
        <f t="shared" ca="1" si="10"/>
        <v>9</v>
      </c>
      <c r="G55" s="27">
        <f t="shared" ca="1" si="11"/>
        <v>3</v>
      </c>
    </row>
    <row r="56" spans="1:7" thickTop="1" thickBot="1">
      <c r="A56" s="29" t="s">
        <v>56</v>
      </c>
      <c r="B56" s="27">
        <v>4</v>
      </c>
      <c r="C56" s="27">
        <v>3</v>
      </c>
      <c r="D56" s="27">
        <v>3</v>
      </c>
      <c r="E56" s="36">
        <f t="shared" si="9"/>
        <v>3.3333333333333335</v>
      </c>
      <c r="F56" s="27">
        <f t="shared" ca="1" si="10"/>
        <v>10</v>
      </c>
      <c r="G56" s="27">
        <f t="shared" ca="1" si="11"/>
        <v>3</v>
      </c>
    </row>
    <row r="57" spans="1:7" thickTop="1" thickBot="1">
      <c r="A57" s="27" t="s">
        <v>57</v>
      </c>
      <c r="B57" s="29">
        <v>3</v>
      </c>
      <c r="C57" s="29">
        <v>4</v>
      </c>
      <c r="D57" s="29">
        <v>4</v>
      </c>
      <c r="E57" s="35">
        <f t="shared" si="9"/>
        <v>3.6666666666666665</v>
      </c>
      <c r="F57" s="27">
        <f t="shared" ca="1" si="10"/>
        <v>11</v>
      </c>
      <c r="G57" s="27">
        <f t="shared" ca="1" si="11"/>
        <v>3</v>
      </c>
    </row>
    <row r="58" spans="1:7" thickTop="1" thickBot="1">
      <c r="A58" s="29" t="s">
        <v>58</v>
      </c>
      <c r="B58" s="27">
        <v>3</v>
      </c>
      <c r="C58" s="27">
        <v>4</v>
      </c>
      <c r="D58" s="27">
        <v>4</v>
      </c>
      <c r="E58" s="36">
        <f t="shared" si="9"/>
        <v>3.6666666666666665</v>
      </c>
      <c r="F58" s="27">
        <f t="shared" ca="1" si="10"/>
        <v>11</v>
      </c>
      <c r="G58" s="27">
        <f t="shared" ca="1" si="11"/>
        <v>3</v>
      </c>
    </row>
    <row r="59" spans="1:7" thickTop="1" thickBot="1">
      <c r="A59" s="27" t="s">
        <v>59</v>
      </c>
      <c r="B59" s="29">
        <v>3</v>
      </c>
      <c r="C59" s="29">
        <v>4</v>
      </c>
      <c r="D59" s="29">
        <v>4</v>
      </c>
      <c r="E59" s="35">
        <f t="shared" si="9"/>
        <v>3.6666666666666665</v>
      </c>
      <c r="F59" s="27">
        <f t="shared" ca="1" si="10"/>
        <v>11</v>
      </c>
      <c r="G59" s="27">
        <f t="shared" ca="1" si="11"/>
        <v>3</v>
      </c>
    </row>
    <row r="60" spans="1:7" thickTop="1" thickBot="1">
      <c r="A60" s="29" t="s">
        <v>60</v>
      </c>
      <c r="B60" s="27">
        <v>4</v>
      </c>
      <c r="C60" s="27">
        <v>2</v>
      </c>
      <c r="D60" s="27">
        <v>4</v>
      </c>
      <c r="E60" s="36">
        <f t="shared" si="9"/>
        <v>3.3333333333333335</v>
      </c>
      <c r="F60" s="27">
        <f t="shared" ca="1" si="10"/>
        <v>10</v>
      </c>
      <c r="G60" s="27">
        <f t="shared" ca="1" si="11"/>
        <v>3</v>
      </c>
    </row>
    <row r="61" spans="1:7" thickTop="1" thickBot="1">
      <c r="A61" s="34" t="s">
        <v>77</v>
      </c>
      <c r="B61" s="29">
        <f>SUM(B49:B60)</f>
        <v>44</v>
      </c>
      <c r="C61" s="29">
        <f t="shared" ref="C61:D61" si="12">SUM(C49:C60)</f>
        <v>42</v>
      </c>
      <c r="D61" s="29">
        <f t="shared" si="12"/>
        <v>43</v>
      </c>
      <c r="E61" s="36"/>
      <c r="F61" s="29"/>
      <c r="G61" s="31"/>
    </row>
    <row r="62" spans="1:7" s="1" customFormat="1" ht="61.5" thickTop="1" thickBot="1">
      <c r="A62" s="34"/>
      <c r="B62" s="29"/>
      <c r="C62" s="30"/>
      <c r="D62" s="30" t="s">
        <v>116</v>
      </c>
      <c r="E62" s="35">
        <f xml:space="preserve"> AVERAGEIF(B1:AA1, "PAR*",B61:AA61)</f>
        <v>43</v>
      </c>
      <c r="F62" s="29"/>
      <c r="G62" s="31"/>
    </row>
    <row r="63" spans="1:7" ht="46.5" thickTop="1" thickBot="1">
      <c r="A63" s="37" t="s">
        <v>91</v>
      </c>
      <c r="B63" s="35">
        <f>SUM(B48:B60)/(COUNT(B48:B60)-COUNTIF(B48:B60,0))</f>
        <v>3.6666666666666665</v>
      </c>
      <c r="C63" s="35">
        <f t="shared" ref="C63:D63" si="13">SUM(C48:C60)/(COUNT(C48:C60)-COUNTIF(C48:C60,0))</f>
        <v>3.5</v>
      </c>
      <c r="D63" s="35">
        <f t="shared" si="13"/>
        <v>3.5833333333333335</v>
      </c>
      <c r="E63" s="35"/>
      <c r="F63" s="35"/>
      <c r="G63" s="38"/>
    </row>
    <row r="64" spans="1:7" ht="91.5" thickTop="1" thickBot="1">
      <c r="A64" s="29"/>
      <c r="B64" s="29"/>
      <c r="C64" s="29"/>
      <c r="D64" s="26" t="s">
        <v>105</v>
      </c>
      <c r="E64" s="35">
        <f>AVERAGEIF(A1:Y1, "PAR*", A63:Y63)</f>
        <v>3.5833333333333335</v>
      </c>
      <c r="F64" s="29"/>
      <c r="G64" s="31"/>
    </row>
    <row r="65" spans="1:7" thickTop="1" thickBot="1">
      <c r="A65" s="29"/>
      <c r="B65" s="29"/>
      <c r="C65" s="29"/>
      <c r="D65" s="29"/>
      <c r="E65" s="35"/>
      <c r="F65" s="29"/>
      <c r="G65" s="31"/>
    </row>
    <row r="66" spans="1:7" thickTop="1" thickBot="1">
      <c r="A66" s="27" t="s">
        <v>73</v>
      </c>
      <c r="B66" s="27">
        <f>SUM(B49:B60,B31:B42,B11:B23)</f>
        <v>83</v>
      </c>
      <c r="C66" s="27">
        <f>SUM(C49:C60,C31:C42,C11:C23)</f>
        <v>85</v>
      </c>
      <c r="D66" s="27">
        <f>SUM(D49:D60,D31:D42,D11:D23)</f>
        <v>75</v>
      </c>
      <c r="E66" s="26"/>
      <c r="F66" s="35"/>
      <c r="G66" s="38"/>
    </row>
    <row r="67" spans="1:7" thickTop="1" thickBot="1">
      <c r="A67" s="29" t="s">
        <v>74</v>
      </c>
      <c r="B67" s="29">
        <v>148</v>
      </c>
      <c r="C67" s="29">
        <v>148</v>
      </c>
      <c r="D67" s="29">
        <v>148</v>
      </c>
      <c r="E67" s="29"/>
      <c r="F67" s="29"/>
      <c r="G67" s="31"/>
    </row>
    <row r="68" spans="1:7" thickTop="1" thickBot="1">
      <c r="A68" s="27" t="s">
        <v>75</v>
      </c>
      <c r="B68" s="41">
        <f>B66/B67</f>
        <v>0.56081081081081086</v>
      </c>
      <c r="C68" s="41">
        <f>C66/C67</f>
        <v>0.57432432432432434</v>
      </c>
      <c r="D68" s="41">
        <f>D66/D67</f>
        <v>0.5067567567567568</v>
      </c>
      <c r="E68" s="26"/>
      <c r="F68" s="35"/>
      <c r="G68" s="38"/>
    </row>
    <row r="69" spans="1:7" ht="61.5" thickTop="1" thickBot="1">
      <c r="A69" s="59" t="s">
        <v>92</v>
      </c>
      <c r="B69" s="42"/>
      <c r="C69" s="42"/>
      <c r="D69" s="43" t="s">
        <v>127</v>
      </c>
      <c r="E69" s="42">
        <f>AVERAGEIF(B1:Z1, "PAR*", A68:Y68)</f>
        <v>0.56756756756756754</v>
      </c>
      <c r="F69" s="44"/>
      <c r="G69" s="44"/>
    </row>
    <row r="70" spans="1:7" ht="15.75" thickTop="1">
      <c r="G70" s="1"/>
    </row>
    <row r="71" spans="1:7" ht="15">
      <c r="G71" s="1"/>
    </row>
    <row r="72" spans="1:7" ht="15">
      <c r="G72" s="1"/>
    </row>
    <row r="73" spans="1:7" ht="15">
      <c r="G73" s="1"/>
    </row>
    <row r="74" spans="1:7" ht="15">
      <c r="G74" s="1"/>
    </row>
    <row r="75" spans="1:7" ht="15">
      <c r="G75" s="1"/>
    </row>
    <row r="76" spans="1:7" ht="15">
      <c r="G76" s="1"/>
    </row>
    <row r="77" spans="1:7" ht="15">
      <c r="G77" s="1"/>
    </row>
    <row r="78" spans="1:7" ht="15">
      <c r="G78" s="1"/>
    </row>
    <row r="79" spans="1:7" ht="15">
      <c r="G79" s="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>
      <selection activeCell="D5" sqref="D5"/>
    </sheetView>
  </sheetViews>
  <sheetFormatPr defaultRowHeight="15"/>
  <cols>
    <col min="1" max="1" width="41.7109375" style="51" customWidth="1"/>
    <col min="2" max="2" width="16.42578125" style="51" customWidth="1"/>
    <col min="3" max="3" width="13.5703125" style="51" customWidth="1"/>
    <col min="4" max="4" width="12.5703125" style="51" customWidth="1"/>
    <col min="5" max="5" width="15.140625" style="84" customWidth="1"/>
    <col min="6" max="6" width="13.7109375" style="84" customWidth="1"/>
    <col min="7" max="7" width="9.140625" style="84"/>
    <col min="8" max="8" width="11.28515625" style="84" customWidth="1"/>
  </cols>
  <sheetData>
    <row r="1" spans="1:8" ht="45.75" thickBot="1">
      <c r="A1" s="26" t="s">
        <v>96</v>
      </c>
      <c r="B1" s="26" t="s">
        <v>97</v>
      </c>
      <c r="C1" s="26" t="s">
        <v>125</v>
      </c>
      <c r="D1" s="26" t="s">
        <v>98</v>
      </c>
      <c r="E1" s="1"/>
      <c r="F1" s="1"/>
      <c r="G1" s="1"/>
      <c r="H1" s="1"/>
    </row>
    <row r="2" spans="1:8" s="1" customFormat="1" ht="16.5" thickTop="1" thickBot="1">
      <c r="A2" s="26"/>
      <c r="B2" s="26"/>
      <c r="C2" s="26"/>
      <c r="D2" s="26"/>
    </row>
    <row r="3" spans="1:8" ht="16.5" thickTop="1" thickBot="1">
      <c r="A3" s="34" t="s">
        <v>21</v>
      </c>
      <c r="B3" s="29"/>
      <c r="C3" s="29"/>
      <c r="D3" s="29"/>
      <c r="E3" s="1"/>
      <c r="F3" s="1"/>
      <c r="G3" s="1"/>
      <c r="H3" s="1"/>
    </row>
    <row r="4" spans="1:8" ht="16.5" thickTop="1" thickBot="1">
      <c r="A4" s="27" t="s">
        <v>112</v>
      </c>
      <c r="B4" s="35">
        <f>'PARA items #1_Sample'!$C$34</f>
        <v>6</v>
      </c>
      <c r="C4" s="35">
        <f>'PARA Items #2 Present_Sample'!$D$34</f>
        <v>8</v>
      </c>
      <c r="D4" s="35">
        <f ca="1">(AVERAGEIF((INDIRECT("$B$1:$Z$1")),"Neighborhood*",B4:Z4))</f>
        <v>7</v>
      </c>
      <c r="E4" s="1"/>
      <c r="F4" s="1"/>
      <c r="G4" s="1"/>
      <c r="H4" s="1"/>
    </row>
    <row r="5" spans="1:8" ht="16.5" thickTop="1" thickBot="1">
      <c r="A5" s="29" t="s">
        <v>106</v>
      </c>
      <c r="B5" s="29">
        <f ca="1">'PARA items #1_Sample'!$F$33</f>
        <v>21</v>
      </c>
      <c r="C5" s="29">
        <f ca="1">'PARA Items #2 Present_Sample'!$E$33</f>
        <v>23</v>
      </c>
      <c r="D5" s="35">
        <f t="shared" ref="D5:D8" ca="1" si="0">(AVERAGEIF((INDIRECT("$B$1:$Z$1")),"Neighborhood*",B5:Z5))</f>
        <v>22</v>
      </c>
      <c r="E5" s="1"/>
      <c r="F5" s="1"/>
      <c r="G5" s="1"/>
      <c r="H5" s="1"/>
    </row>
    <row r="6" spans="1:8" ht="16.5" thickTop="1" thickBot="1">
      <c r="A6" s="27" t="s">
        <v>122</v>
      </c>
      <c r="B6" s="41">
        <f ca="1">'PARA items #1_Sample'!$H$33</f>
        <v>0.4375</v>
      </c>
      <c r="C6" s="41">
        <f ca="1">'PARA Items #2 Present_Sample'!$G$33</f>
        <v>0.63888888888888895</v>
      </c>
      <c r="D6" s="41">
        <f t="shared" ca="1" si="0"/>
        <v>0.53819444444444442</v>
      </c>
      <c r="E6" s="1"/>
      <c r="F6" s="1"/>
      <c r="G6" s="1"/>
      <c r="H6" s="1"/>
    </row>
    <row r="7" spans="1:8" s="1" customFormat="1" ht="16.5" thickTop="1" thickBot="1">
      <c r="A7" s="29" t="s">
        <v>108</v>
      </c>
      <c r="B7" s="35">
        <f>'PARA rating #1_sample'!$F$25</f>
        <v>12</v>
      </c>
      <c r="C7" s="35">
        <f>'PARA Rating #2_Sample'!$E$25</f>
        <v>18.666666666666668</v>
      </c>
      <c r="D7" s="35">
        <f t="shared" ca="1" si="0"/>
        <v>15.333333333333334</v>
      </c>
    </row>
    <row r="8" spans="1:8" s="1" customFormat="1" ht="16.5" thickTop="1" thickBot="1">
      <c r="A8" s="27" t="s">
        <v>100</v>
      </c>
      <c r="B8" s="35">
        <f>'PARA rating #1_sample'!$F$27</f>
        <v>2.0357142857142856</v>
      </c>
      <c r="C8" s="35">
        <f>'PARA Rating #2_Sample'!$E$27</f>
        <v>2.2380952380952381</v>
      </c>
      <c r="D8" s="35">
        <f t="shared" ca="1" si="0"/>
        <v>2.1369047619047619</v>
      </c>
    </row>
    <row r="9" spans="1:8" s="1" customFormat="1" ht="16.5" thickTop="1" thickBot="1">
      <c r="A9" s="27"/>
      <c r="B9" s="27"/>
      <c r="C9" s="27"/>
      <c r="D9" s="35"/>
    </row>
    <row r="10" spans="1:8" s="1" customFormat="1" ht="16.5" thickTop="1" thickBot="1">
      <c r="A10" s="39" t="s">
        <v>76</v>
      </c>
      <c r="B10" s="27"/>
      <c r="C10" s="27"/>
      <c r="D10" s="35"/>
    </row>
    <row r="11" spans="1:8" ht="16.5" thickTop="1" thickBot="1">
      <c r="A11" s="29" t="s">
        <v>117</v>
      </c>
      <c r="B11" s="36">
        <f>'PARA items #1_Sample'!$C$49</f>
        <v>6.5</v>
      </c>
      <c r="C11" s="36">
        <f ca="1">'PARA Items #2 Present_Sample'!$D$50</f>
        <v>7</v>
      </c>
      <c r="D11" s="35">
        <f ca="1">(AVERAGEIF((INDIRECT("$B$1:$Z$1")),"Neighborhood*",B11:Z11))</f>
        <v>6.75</v>
      </c>
      <c r="E11" s="1"/>
      <c r="F11" s="1"/>
      <c r="G11" s="1"/>
      <c r="H11" s="1"/>
    </row>
    <row r="12" spans="1:8" ht="16.5" thickTop="1" thickBot="1">
      <c r="A12" s="27" t="s">
        <v>107</v>
      </c>
      <c r="B12" s="47">
        <f ca="1">'PARA items #1_Sample'!$F$48</f>
        <v>26</v>
      </c>
      <c r="C12" s="47">
        <f ca="1">'PARA Items #2 Present_Sample'!$E$49</f>
        <v>21</v>
      </c>
      <c r="D12" s="35">
        <f t="shared" ref="D12:D15" ca="1" si="1">(AVERAGEIF((INDIRECT("$B$1:$Z$1")),"Neighborhood*",B12:Z12))</f>
        <v>23.5</v>
      </c>
      <c r="E12" s="1"/>
      <c r="F12" s="1"/>
      <c r="G12" s="1"/>
      <c r="H12" s="1"/>
    </row>
    <row r="13" spans="1:8" ht="16.5" thickTop="1" thickBot="1">
      <c r="A13" s="29" t="s">
        <v>121</v>
      </c>
      <c r="B13" s="48">
        <f ca="1">'PARA items #1_Sample'!$H$48</f>
        <v>0.54166666666666663</v>
      </c>
      <c r="C13" s="48">
        <f ca="1">'PARA Items #2 Present_Sample'!$G$49</f>
        <v>0.58333333333333337</v>
      </c>
      <c r="D13" s="41">
        <f t="shared" ca="1" si="1"/>
        <v>0.5625</v>
      </c>
      <c r="E13" s="1"/>
      <c r="F13" s="1"/>
      <c r="G13" s="1"/>
      <c r="H13" s="1"/>
    </row>
    <row r="14" spans="1:8" s="1" customFormat="1" ht="16.5" thickTop="1" thickBot="1">
      <c r="A14" s="29" t="s">
        <v>118</v>
      </c>
      <c r="B14" s="36">
        <f>'PARA rating #1_sample'!$F$43</f>
        <v>14.5</v>
      </c>
      <c r="C14" s="36">
        <f>'PARA Rating #2_Sample'!$E$44</f>
        <v>19.333333333333332</v>
      </c>
      <c r="D14" s="35">
        <f t="shared" ca="1" si="1"/>
        <v>16.916666666666664</v>
      </c>
    </row>
    <row r="15" spans="1:8" s="1" customFormat="1" ht="16.5" thickTop="1" thickBot="1">
      <c r="A15" s="29" t="s">
        <v>102</v>
      </c>
      <c r="B15" s="36">
        <f>'PARA rating #1_sample'!$F$45</f>
        <v>2.0622294372294374</v>
      </c>
      <c r="C15" s="29">
        <v>2.77</v>
      </c>
      <c r="D15" s="35">
        <f t="shared" ca="1" si="1"/>
        <v>2.4161147186147187</v>
      </c>
    </row>
    <row r="16" spans="1:8" s="1" customFormat="1" ht="16.5" thickTop="1" thickBot="1">
      <c r="A16" s="29"/>
      <c r="B16" s="29"/>
      <c r="C16" s="29"/>
      <c r="D16" s="36"/>
    </row>
    <row r="17" spans="1:8" s="1" customFormat="1" ht="16.5" thickTop="1" thickBot="1">
      <c r="A17" s="34" t="s">
        <v>48</v>
      </c>
      <c r="B17" s="29"/>
      <c r="C17" s="29"/>
      <c r="D17" s="36"/>
    </row>
    <row r="18" spans="1:8" ht="31.5" thickTop="1" thickBot="1">
      <c r="A18" s="26" t="s">
        <v>109</v>
      </c>
      <c r="B18" s="35">
        <f>'PARA items #1_Sample'!$C$65</f>
        <v>4.5</v>
      </c>
      <c r="C18" s="35">
        <f>'PARA Items #2 Present_Sample'!$D$66</f>
        <v>8</v>
      </c>
      <c r="D18" s="35">
        <f ca="1">(AVERAGEIF((INDIRECT("$B$1:$Z$1")),"Neighborhood*",B18:Z18))</f>
        <v>6.25</v>
      </c>
      <c r="E18" s="1"/>
      <c r="F18" s="1"/>
      <c r="G18" s="1"/>
      <c r="H18" s="1"/>
    </row>
    <row r="19" spans="1:8" ht="16.5" thickTop="1" thickBot="1">
      <c r="A19" s="29" t="s">
        <v>110</v>
      </c>
      <c r="B19" s="29">
        <f ca="1">'PARA items #1_Sample'!$F$64</f>
        <v>18</v>
      </c>
      <c r="C19" s="29">
        <f ca="1">'PARA Items #2 Present_Sample'!$E$65</f>
        <v>24</v>
      </c>
      <c r="D19" s="35">
        <f t="shared" ref="D19:D22" ca="1" si="2">(AVERAGEIF((INDIRECT("$B$1:$Z$1")),"Neighborhood*",B19:Z19))</f>
        <v>21</v>
      </c>
      <c r="E19" s="1"/>
      <c r="F19" s="1"/>
      <c r="G19" s="1"/>
      <c r="H19" s="1"/>
    </row>
    <row r="20" spans="1:8" ht="16.5" thickTop="1" thickBot="1">
      <c r="A20" s="27" t="s">
        <v>123</v>
      </c>
      <c r="B20" s="41">
        <f ca="1">'PARA items #1_Sample'!$H$64</f>
        <v>0.375</v>
      </c>
      <c r="C20" s="41">
        <f ca="1">'PARA Items #2 Present_Sample'!$G$65</f>
        <v>0.66666666666666663</v>
      </c>
      <c r="D20" s="41">
        <f t="shared" ca="1" si="2"/>
        <v>0.52083333333333326</v>
      </c>
      <c r="E20" s="1"/>
      <c r="F20" s="1"/>
      <c r="G20" s="1"/>
      <c r="H20" s="1"/>
    </row>
    <row r="21" spans="1:8" ht="16.5" thickTop="1" thickBot="1">
      <c r="A21" s="27" t="s">
        <v>111</v>
      </c>
      <c r="B21" s="35">
        <f>'PARA rating #1_sample'!$F$61</f>
        <v>33</v>
      </c>
      <c r="C21" s="35">
        <f>'PARA Rating #2_Sample'!$E$62</f>
        <v>43</v>
      </c>
      <c r="D21" s="35">
        <f t="shared" ca="1" si="2"/>
        <v>38</v>
      </c>
      <c r="E21" s="1"/>
      <c r="F21" s="1"/>
      <c r="G21" s="1"/>
      <c r="H21" s="1"/>
    </row>
    <row r="22" spans="1:8" ht="16.5" thickTop="1" thickBot="1">
      <c r="A22" s="29" t="s">
        <v>103</v>
      </c>
      <c r="B22" s="36">
        <f>'PARA rating #1_sample'!$F$63</f>
        <v>2.75</v>
      </c>
      <c r="C22" s="36">
        <f>'PARA Rating #2_Sample'!$E$64</f>
        <v>3.5833333333333335</v>
      </c>
      <c r="D22" s="35">
        <f t="shared" ca="1" si="2"/>
        <v>3.166666666666667</v>
      </c>
      <c r="E22" s="1"/>
      <c r="F22" s="1"/>
      <c r="G22" s="1"/>
      <c r="H22" s="1"/>
    </row>
    <row r="23" spans="1:8" s="1" customFormat="1" ht="16.5" thickTop="1" thickBot="1">
      <c r="A23" s="29"/>
      <c r="B23" s="29"/>
      <c r="C23" s="29"/>
      <c r="D23" s="29"/>
    </row>
    <row r="24" spans="1:8" s="1" customFormat="1" ht="16.5" thickTop="1" thickBot="1">
      <c r="A24" s="34" t="s">
        <v>119</v>
      </c>
      <c r="B24" s="29"/>
      <c r="C24" s="29"/>
      <c r="D24" s="29"/>
    </row>
    <row r="25" spans="1:8" s="1" customFormat="1" ht="16.5" thickTop="1" thickBot="1">
      <c r="A25" s="29" t="s">
        <v>99</v>
      </c>
      <c r="B25" s="48">
        <f>'PARA items #1_Sample'!$G$69</f>
        <v>0.45945945945945948</v>
      </c>
      <c r="C25" s="48">
        <f>'PARA Items #2 Present_Sample'!$F$71</f>
        <v>0.6003696003696003</v>
      </c>
      <c r="D25" s="41">
        <f ca="1">(AVERAGEIF((INDIRECT("$B$1:$Z$1")),"Neighborhood*",B25:Z25))</f>
        <v>0.52991452991452992</v>
      </c>
    </row>
    <row r="26" spans="1:8" ht="16.5" thickTop="1" thickBot="1">
      <c r="A26" s="29" t="s">
        <v>120</v>
      </c>
      <c r="B26" s="48">
        <f>'PARA rating #1_sample'!$F$68</f>
        <v>0.4076576576576576</v>
      </c>
      <c r="C26" s="48">
        <f>'PARA Rating #2_Sample'!$E$69</f>
        <v>0.56756756756756754</v>
      </c>
      <c r="D26" s="41">
        <f ca="1">(AVERAGEIF((INDIRECT("$B$1:$Z$1")),"Neighborhood*",B26:Z26))</f>
        <v>0.48761261261261257</v>
      </c>
      <c r="E26" s="1"/>
      <c r="F26" s="1"/>
      <c r="G26" s="1"/>
      <c r="H26" s="1"/>
    </row>
    <row r="27" spans="1:8" ht="16.5" thickTop="1" thickBot="1">
      <c r="A27" s="27"/>
      <c r="B27" s="27"/>
      <c r="C27" s="27"/>
      <c r="D27" s="27"/>
      <c r="E27" s="1"/>
      <c r="F27" s="1"/>
      <c r="G27" s="1"/>
      <c r="H27" s="1"/>
    </row>
    <row r="28" spans="1:8" ht="16.5" thickTop="1" thickBot="1">
      <c r="A28" s="29"/>
      <c r="B28" s="29"/>
      <c r="C28" s="29"/>
      <c r="D28" s="29"/>
      <c r="E28" s="1"/>
      <c r="F28" s="1"/>
      <c r="G28" s="1"/>
      <c r="H28" s="1"/>
    </row>
    <row r="29" spans="1:8" ht="16.5" thickTop="1" thickBot="1">
      <c r="A29" s="27"/>
      <c r="B29" s="27"/>
      <c r="C29" s="27"/>
      <c r="D29" s="27"/>
      <c r="E29" s="1"/>
      <c r="F29" s="1"/>
      <c r="G29" s="1"/>
      <c r="H29" s="1"/>
    </row>
    <row r="30" spans="1:8" ht="16.5" thickTop="1" thickBot="1">
      <c r="A30" s="29"/>
      <c r="B30" s="29"/>
      <c r="C30" s="29"/>
      <c r="D30" s="29"/>
      <c r="E30" s="1"/>
      <c r="F30" s="1"/>
      <c r="G30" s="1"/>
      <c r="H30" s="1"/>
    </row>
    <row r="31" spans="1:8" ht="16.5" thickTop="1" thickBot="1">
      <c r="A31" s="27"/>
      <c r="B31" s="27"/>
      <c r="C31" s="27"/>
      <c r="D31" s="27"/>
      <c r="E31" s="1"/>
      <c r="F31" s="1"/>
      <c r="G31" s="1"/>
      <c r="H31" s="1"/>
    </row>
    <row r="32" spans="1:8" ht="16.5" thickTop="1" thickBot="1">
      <c r="A32" s="29"/>
      <c r="B32" s="29"/>
      <c r="C32" s="29"/>
      <c r="D32" s="29"/>
      <c r="E32" s="1"/>
      <c r="F32" s="1"/>
      <c r="G32" s="1"/>
      <c r="H32" s="1"/>
    </row>
    <row r="33" spans="1:8" ht="16.5" thickTop="1" thickBot="1">
      <c r="A33" s="27"/>
      <c r="B33" s="27"/>
      <c r="C33" s="27"/>
      <c r="D33" s="27"/>
      <c r="E33" s="1"/>
      <c r="F33" s="1"/>
      <c r="G33" s="1"/>
      <c r="H33" s="1"/>
    </row>
    <row r="34" spans="1:8" ht="16.5" thickTop="1" thickBot="1">
      <c r="A34" s="29"/>
      <c r="B34" s="29"/>
      <c r="C34" s="29"/>
      <c r="D34" s="29"/>
      <c r="E34" s="1"/>
      <c r="F34" s="1"/>
      <c r="G34" s="1"/>
      <c r="H34" s="1"/>
    </row>
    <row r="35" spans="1:8" ht="16.5" thickTop="1" thickBot="1">
      <c r="A35" s="27"/>
      <c r="B35" s="27"/>
      <c r="C35" s="27"/>
      <c r="D35" s="27"/>
      <c r="E35" s="1"/>
      <c r="F35" s="1"/>
      <c r="G35" s="1"/>
      <c r="H35" s="1"/>
    </row>
    <row r="36" spans="1:8" ht="16.5" thickTop="1" thickBot="1">
      <c r="A36" s="29"/>
      <c r="B36" s="29"/>
      <c r="C36" s="29"/>
      <c r="D36" s="29"/>
      <c r="E36" s="1"/>
      <c r="F36" s="1"/>
      <c r="G36" s="1"/>
      <c r="H36" s="1"/>
    </row>
    <row r="37" spans="1:8" ht="16.5" thickTop="1" thickBot="1">
      <c r="A37" s="27"/>
      <c r="B37" s="27"/>
      <c r="C37" s="27"/>
      <c r="D37" s="27"/>
      <c r="E37" s="1"/>
      <c r="F37" s="1"/>
      <c r="G37" s="1"/>
      <c r="H37" s="1"/>
    </row>
    <row r="38" spans="1:8" ht="16.5" thickTop="1" thickBot="1">
      <c r="A38" s="52"/>
      <c r="B38" s="52"/>
      <c r="C38" s="52"/>
      <c r="D38" s="52"/>
      <c r="E38" s="1"/>
      <c r="F38" s="1"/>
      <c r="G38" s="1"/>
      <c r="H38" s="1"/>
    </row>
    <row r="39" spans="1:8" ht="16.5" thickTop="1" thickBot="1">
      <c r="A39" s="53"/>
      <c r="B39" s="53"/>
      <c r="C39" s="53"/>
      <c r="D39" s="53"/>
      <c r="E39" s="1"/>
      <c r="F39" s="1"/>
      <c r="G39" s="1"/>
      <c r="H39" s="1"/>
    </row>
    <row r="40" spans="1:8" ht="16.5" thickTop="1" thickBot="1">
      <c r="A40" s="52"/>
      <c r="B40" s="52"/>
      <c r="C40" s="52"/>
      <c r="D40" s="52"/>
      <c r="E40" s="1"/>
      <c r="F40" s="1"/>
      <c r="G40" s="1"/>
      <c r="H40" s="1"/>
    </row>
    <row r="41" spans="1:8" ht="16.5" thickTop="1" thickBot="1">
      <c r="A41" s="29"/>
      <c r="B41" s="29"/>
      <c r="C41" s="29"/>
      <c r="D41" s="29"/>
      <c r="E41" s="1"/>
      <c r="F41" s="1"/>
      <c r="G41" s="1"/>
      <c r="H41" s="1"/>
    </row>
    <row r="42" spans="1:8" ht="16.5" thickTop="1" thickBot="1">
      <c r="A42" s="27"/>
      <c r="B42" s="27"/>
      <c r="C42" s="27"/>
      <c r="D42" s="27"/>
      <c r="E42" s="1"/>
      <c r="F42" s="1"/>
      <c r="G42" s="1"/>
      <c r="H42" s="1"/>
    </row>
    <row r="43" spans="1:8" ht="16.5" thickTop="1" thickBot="1">
      <c r="A43" s="29"/>
      <c r="B43" s="29"/>
      <c r="C43" s="29"/>
      <c r="D43" s="29"/>
      <c r="E43" s="1"/>
      <c r="F43" s="1"/>
      <c r="G43" s="1"/>
      <c r="H43" s="1"/>
    </row>
    <row r="44" spans="1:8" ht="16.5" thickTop="1" thickBot="1">
      <c r="A44" s="27"/>
      <c r="B44" s="27"/>
      <c r="C44" s="27"/>
      <c r="D44" s="27"/>
      <c r="E44" s="1"/>
      <c r="F44" s="1"/>
      <c r="G44" s="1"/>
      <c r="H44" s="1"/>
    </row>
    <row r="45" spans="1:8" ht="16.5" thickTop="1" thickBot="1">
      <c r="A45" s="29"/>
      <c r="B45" s="29"/>
      <c r="C45" s="29"/>
      <c r="D45" s="29"/>
      <c r="E45" s="1"/>
      <c r="F45" s="1"/>
      <c r="G45" s="1"/>
      <c r="H45" s="1"/>
    </row>
    <row r="46" spans="1:8" ht="16.5" thickTop="1" thickBot="1">
      <c r="A46" s="27"/>
      <c r="B46" s="27"/>
      <c r="C46" s="27"/>
      <c r="D46" s="27"/>
      <c r="E46" s="1"/>
      <c r="F46" s="1"/>
      <c r="G46" s="1"/>
      <c r="H46" s="1"/>
    </row>
    <row r="47" spans="1:8" ht="16.5" thickTop="1" thickBot="1">
      <c r="A47" s="29"/>
      <c r="B47" s="29"/>
      <c r="C47" s="29"/>
      <c r="D47" s="29"/>
      <c r="E47" s="1"/>
      <c r="F47" s="1"/>
      <c r="G47" s="1"/>
      <c r="H47" s="1"/>
    </row>
    <row r="48" spans="1:8" ht="16.5" thickTop="1" thickBot="1">
      <c r="A48" s="27"/>
      <c r="B48" s="27"/>
      <c r="C48" s="27"/>
      <c r="D48" s="27"/>
      <c r="E48" s="1"/>
      <c r="F48" s="1"/>
      <c r="G48" s="1"/>
      <c r="H48" s="1"/>
    </row>
    <row r="49" spans="1:8" ht="16.5" thickTop="1" thickBot="1">
      <c r="A49" s="29"/>
      <c r="B49" s="29"/>
      <c r="C49" s="29"/>
      <c r="D49" s="29"/>
      <c r="E49" s="1"/>
      <c r="F49" s="1"/>
      <c r="G49" s="1"/>
      <c r="H49" s="1"/>
    </row>
    <row r="50" spans="1:8" ht="16.5" thickTop="1" thickBot="1">
      <c r="A50" s="27"/>
      <c r="B50" s="27"/>
      <c r="C50" s="27"/>
      <c r="D50" s="27"/>
      <c r="E50" s="1"/>
      <c r="F50" s="1"/>
      <c r="G50" s="1"/>
      <c r="H50" s="1"/>
    </row>
    <row r="51" spans="1:8" ht="16.5" thickTop="1" thickBot="1">
      <c r="A51" s="29"/>
      <c r="B51" s="29"/>
      <c r="C51" s="29"/>
      <c r="D51" s="29"/>
      <c r="E51" s="1"/>
      <c r="F51" s="1"/>
      <c r="G51" s="1"/>
      <c r="H51" s="1"/>
    </row>
    <row r="52" spans="1:8" ht="16.5" thickTop="1" thickBot="1">
      <c r="A52" s="27"/>
      <c r="B52" s="27"/>
      <c r="C52" s="27"/>
      <c r="D52" s="27"/>
      <c r="E52" s="1"/>
      <c r="F52" s="1"/>
      <c r="G52" s="1"/>
      <c r="H52" s="1"/>
    </row>
    <row r="53" spans="1:8" ht="16.5" thickTop="1" thickBot="1">
      <c r="A53" s="34"/>
      <c r="B53" s="27"/>
      <c r="C53" s="27"/>
      <c r="D53" s="27"/>
      <c r="E53" s="1"/>
      <c r="F53" s="1"/>
      <c r="G53" s="1"/>
      <c r="H53" s="1"/>
    </row>
    <row r="54" spans="1:8" ht="16.5" thickTop="1" thickBot="1">
      <c r="A54" s="29"/>
      <c r="B54" s="29"/>
      <c r="C54" s="29"/>
      <c r="D54" s="29"/>
      <c r="E54" s="80"/>
      <c r="F54" s="80"/>
      <c r="G54" s="79"/>
      <c r="H54" s="80"/>
    </row>
    <row r="55" spans="1:8" ht="16.5" thickTop="1" thickBot="1">
      <c r="A55" s="39"/>
      <c r="B55" s="27"/>
      <c r="C55" s="27"/>
      <c r="D55" s="27"/>
      <c r="E55" s="78"/>
      <c r="F55" s="78"/>
      <c r="G55" s="78"/>
      <c r="H55" s="78"/>
    </row>
    <row r="56" spans="1:8" ht="16.5" thickTop="1" thickBot="1">
      <c r="A56" s="29"/>
      <c r="B56" s="29"/>
      <c r="C56" s="29"/>
      <c r="D56" s="29"/>
      <c r="E56" s="80"/>
      <c r="F56" s="80"/>
      <c r="G56" s="80"/>
      <c r="H56" s="82"/>
    </row>
    <row r="57" spans="1:8" ht="16.5" thickTop="1" thickBot="1">
      <c r="A57" s="27"/>
      <c r="B57" s="27"/>
      <c r="C57" s="27"/>
      <c r="D57" s="27"/>
      <c r="E57" s="78"/>
      <c r="F57" s="78"/>
      <c r="G57" s="78"/>
      <c r="H57" s="83"/>
    </row>
    <row r="58" spans="1:8" ht="16.5" thickTop="1" thickBot="1">
      <c r="A58" s="29"/>
      <c r="B58" s="29"/>
      <c r="C58" s="29"/>
      <c r="D58" s="29"/>
      <c r="E58" s="80"/>
      <c r="F58" s="80"/>
      <c r="G58" s="80"/>
      <c r="H58" s="82"/>
    </row>
    <row r="59" spans="1:8" ht="16.5" thickTop="1" thickBot="1">
      <c r="A59" s="27"/>
      <c r="B59" s="27"/>
      <c r="C59" s="27"/>
      <c r="D59" s="27"/>
      <c r="E59" s="78"/>
      <c r="F59" s="78"/>
      <c r="G59" s="78"/>
      <c r="H59" s="83"/>
    </row>
    <row r="60" spans="1:8" ht="16.5" thickTop="1" thickBot="1">
      <c r="A60" s="29"/>
      <c r="B60" s="29"/>
      <c r="C60" s="29"/>
      <c r="D60" s="29"/>
      <c r="E60" s="80"/>
      <c r="F60" s="80"/>
      <c r="G60" s="80"/>
      <c r="H60" s="82"/>
    </row>
    <row r="61" spans="1:8" ht="16.5" thickTop="1" thickBot="1">
      <c r="A61" s="27"/>
      <c r="B61" s="27"/>
      <c r="C61" s="27"/>
      <c r="D61" s="27"/>
      <c r="E61" s="78"/>
      <c r="F61" s="78"/>
      <c r="G61" s="78"/>
      <c r="H61" s="83"/>
    </row>
    <row r="62" spans="1:8" ht="16.5" thickTop="1" thickBot="1">
      <c r="A62" s="29"/>
      <c r="B62" s="29"/>
      <c r="C62" s="29"/>
      <c r="D62" s="29"/>
      <c r="E62" s="80"/>
      <c r="F62" s="80"/>
      <c r="G62" s="80"/>
      <c r="H62" s="82"/>
    </row>
    <row r="63" spans="1:8" ht="16.5" thickTop="1" thickBot="1">
      <c r="A63" s="27"/>
      <c r="B63" s="27"/>
      <c r="C63" s="27"/>
      <c r="D63" s="27"/>
      <c r="E63" s="78"/>
      <c r="F63" s="78"/>
      <c r="G63" s="78"/>
      <c r="H63" s="83"/>
    </row>
    <row r="64" spans="1:8" ht="16.5" thickTop="1" thickBot="1">
      <c r="A64" s="29"/>
      <c r="B64" s="29"/>
      <c r="C64" s="29"/>
      <c r="D64" s="29"/>
      <c r="E64" s="80"/>
      <c r="F64" s="80"/>
      <c r="G64" s="80"/>
      <c r="H64" s="82"/>
    </row>
    <row r="65" spans="1:8" ht="16.5" thickTop="1" thickBot="1">
      <c r="A65" s="27"/>
      <c r="B65" s="27"/>
      <c r="C65" s="27"/>
      <c r="D65" s="27"/>
      <c r="E65" s="78"/>
      <c r="F65" s="78"/>
      <c r="G65" s="78"/>
      <c r="H65" s="83"/>
    </row>
    <row r="66" spans="1:8" ht="16.5" thickTop="1" thickBot="1">
      <c r="A66" s="29"/>
      <c r="B66" s="29"/>
      <c r="C66" s="29"/>
      <c r="D66" s="29"/>
      <c r="E66" s="80"/>
      <c r="F66" s="80"/>
      <c r="G66" s="80"/>
      <c r="H66" s="82"/>
    </row>
    <row r="67" spans="1:8" ht="16.5" thickTop="1" thickBot="1">
      <c r="A67" s="27"/>
      <c r="B67" s="27"/>
      <c r="C67" s="27"/>
      <c r="D67" s="27"/>
      <c r="E67" s="78"/>
      <c r="F67" s="78"/>
      <c r="G67" s="78"/>
      <c r="H67" s="83"/>
    </row>
    <row r="68" spans="1:8" ht="16.5" thickTop="1" thickBot="1">
      <c r="A68" s="39"/>
      <c r="B68" s="27"/>
      <c r="C68" s="27"/>
      <c r="D68" s="27"/>
      <c r="E68" s="78"/>
      <c r="F68" s="78"/>
      <c r="G68" s="79"/>
      <c r="H68" s="83"/>
    </row>
    <row r="69" spans="1:8" ht="16.5" thickTop="1" thickBot="1">
      <c r="A69" s="39"/>
      <c r="B69" s="27"/>
      <c r="C69" s="27"/>
      <c r="D69" s="27"/>
      <c r="E69" s="78"/>
      <c r="F69" s="78"/>
      <c r="G69" s="78"/>
      <c r="H69" s="83"/>
    </row>
    <row r="70" spans="1:8" ht="16.5" thickTop="1" thickBot="1">
      <c r="A70" s="29"/>
      <c r="B70" s="29"/>
      <c r="C70" s="29"/>
      <c r="D70" s="29"/>
      <c r="E70" s="80"/>
      <c r="F70" s="80"/>
      <c r="G70" s="80"/>
      <c r="H70" s="80"/>
    </row>
    <row r="71" spans="1:8" ht="16.5" thickTop="1" thickBot="1">
      <c r="A71" s="27"/>
      <c r="B71" s="27"/>
      <c r="C71" s="27"/>
      <c r="D71" s="27"/>
      <c r="E71" s="78"/>
      <c r="F71" s="78"/>
      <c r="G71" s="78"/>
      <c r="H71" s="78"/>
    </row>
    <row r="72" spans="1:8" ht="16.5" thickTop="1" thickBot="1">
      <c r="A72" s="29"/>
      <c r="B72" s="29"/>
      <c r="C72" s="29"/>
      <c r="D72" s="29"/>
      <c r="E72" s="80"/>
      <c r="F72" s="80"/>
      <c r="G72" s="80"/>
      <c r="H72" s="80"/>
    </row>
    <row r="73" spans="1:8" ht="16.5" thickTop="1" thickBot="1">
      <c r="A73" s="27"/>
      <c r="B73" s="41"/>
      <c r="C73" s="41"/>
      <c r="D73" s="41"/>
      <c r="E73" s="83"/>
      <c r="F73" s="81"/>
      <c r="G73" s="83"/>
      <c r="H73" s="78"/>
    </row>
    <row r="74" spans="1:8" ht="15.75" thickTop="1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7"/>
  <sheetViews>
    <sheetView zoomScaleNormal="100" workbookViewId="0">
      <selection activeCell="J26" sqref="J26"/>
    </sheetView>
  </sheetViews>
  <sheetFormatPr defaultRowHeight="16.5" thickTop="1" thickBottom="1"/>
  <cols>
    <col min="1" max="1" width="19.7109375" style="1" customWidth="1"/>
    <col min="2" max="2" width="11.140625" style="1" bestFit="1" customWidth="1"/>
    <col min="3" max="3" width="10.5703125" style="1" customWidth="1"/>
    <col min="4" max="4" width="11.140625" style="1" bestFit="1" customWidth="1"/>
    <col min="5" max="5" width="9" style="1" customWidth="1"/>
    <col min="6" max="6" width="12" style="1" customWidth="1"/>
    <col min="7" max="7" width="13.28515625" style="1" customWidth="1"/>
    <col min="8" max="8" width="14.7109375" style="2" customWidth="1"/>
  </cols>
  <sheetData>
    <row r="1" spans="1:8" ht="90.75" thickBot="1">
      <c r="A1" s="27" t="s">
        <v>0</v>
      </c>
      <c r="B1" s="27" t="s">
        <v>64</v>
      </c>
      <c r="C1" s="27" t="s">
        <v>65</v>
      </c>
      <c r="D1" s="27" t="s">
        <v>85</v>
      </c>
      <c r="E1" s="27" t="s">
        <v>4</v>
      </c>
      <c r="F1" s="26" t="s">
        <v>66</v>
      </c>
      <c r="G1" s="26" t="s">
        <v>88</v>
      </c>
      <c r="H1" s="28" t="s">
        <v>86</v>
      </c>
    </row>
    <row r="2" spans="1:8" thickTop="1" thickBot="1">
      <c r="A2" s="29"/>
      <c r="B2" s="29"/>
      <c r="C2" s="29"/>
      <c r="D2" s="29"/>
      <c r="E2" s="29"/>
      <c r="F2" s="30"/>
      <c r="G2" s="29"/>
      <c r="H2" s="31"/>
    </row>
    <row r="3" spans="1:8" thickTop="1" thickBot="1">
      <c r="A3" s="27" t="s">
        <v>67</v>
      </c>
      <c r="B3" s="27"/>
      <c r="C3" s="27"/>
      <c r="D3" s="27"/>
      <c r="E3" s="27"/>
      <c r="F3" s="27"/>
      <c r="G3" s="27"/>
      <c r="H3" s="32"/>
    </row>
    <row r="4" spans="1:8" thickTop="1" thickBot="1">
      <c r="A4" s="29" t="s">
        <v>68</v>
      </c>
      <c r="B4" s="29"/>
      <c r="C4" s="29"/>
      <c r="D4" s="29"/>
      <c r="E4" s="29"/>
      <c r="F4" s="29"/>
      <c r="G4" s="29"/>
      <c r="H4" s="31"/>
    </row>
    <row r="5" spans="1:8" thickTop="1" thickBot="1">
      <c r="A5" s="27" t="s">
        <v>69</v>
      </c>
      <c r="B5" s="27"/>
      <c r="C5" s="27"/>
      <c r="D5" s="27"/>
      <c r="E5" s="27"/>
      <c r="F5" s="27"/>
      <c r="G5" s="27"/>
      <c r="H5" s="32"/>
    </row>
    <row r="6" spans="1:8" thickTop="1" thickBot="1">
      <c r="A6" s="29"/>
      <c r="B6" s="29"/>
      <c r="C6" s="29"/>
      <c r="D6" s="29"/>
      <c r="E6" s="29"/>
      <c r="F6" s="29"/>
      <c r="G6" s="29"/>
      <c r="H6" s="31"/>
    </row>
    <row r="7" spans="1:8" thickTop="1" thickBot="1">
      <c r="A7" s="27" t="s">
        <v>11</v>
      </c>
      <c r="B7" s="33"/>
      <c r="C7" s="33"/>
      <c r="D7" s="33"/>
      <c r="E7" s="33"/>
      <c r="F7" s="27"/>
      <c r="G7" s="27"/>
      <c r="H7" s="32"/>
    </row>
    <row r="8" spans="1:8" thickTop="1" thickBot="1">
      <c r="A8" s="29" t="s">
        <v>70</v>
      </c>
      <c r="B8" s="29"/>
      <c r="C8" s="29"/>
      <c r="D8" s="29"/>
      <c r="E8" s="29"/>
      <c r="F8" s="29"/>
      <c r="G8" s="29"/>
      <c r="H8" s="31"/>
    </row>
    <row r="9" spans="1:8" thickTop="1" thickBot="1">
      <c r="A9" s="27"/>
      <c r="B9" s="27"/>
      <c r="C9" s="27"/>
      <c r="D9" s="27"/>
      <c r="E9" s="27"/>
      <c r="F9" s="27"/>
      <c r="G9" s="27"/>
      <c r="H9" s="32"/>
    </row>
    <row r="10" spans="1:8" thickTop="1" thickBot="1">
      <c r="A10" s="34" t="s">
        <v>21</v>
      </c>
      <c r="B10" s="29"/>
      <c r="C10" s="29"/>
      <c r="D10" s="29"/>
      <c r="E10" s="29"/>
      <c r="F10" s="29"/>
      <c r="G10" s="29"/>
      <c r="H10" s="31"/>
    </row>
    <row r="11" spans="1:8" thickTop="1" thickBot="1">
      <c r="A11" s="27" t="s">
        <v>22</v>
      </c>
      <c r="B11" s="27"/>
      <c r="C11" s="27"/>
      <c r="D11" s="27"/>
      <c r="E11" s="27"/>
      <c r="F11" s="35" t="e">
        <f>SUM(B11:E11)/(COUNT(B11:E11)-COUNTIF(B11:E11,0))</f>
        <v>#DIV/0!</v>
      </c>
      <c r="G11" s="27">
        <f ca="1">SUMIF((INDIRECT("$B$1:$Z$1")), "PAR*",B11:Z11)</f>
        <v>0</v>
      </c>
      <c r="H11" s="27">
        <f ca="1">COUNTIF((INDIRECT("$B$1:$Z$1")), "PAR*")</f>
        <v>4</v>
      </c>
    </row>
    <row r="12" spans="1:8" thickTop="1" thickBot="1">
      <c r="A12" s="29" t="s">
        <v>23</v>
      </c>
      <c r="B12" s="29"/>
      <c r="C12" s="29"/>
      <c r="D12" s="29"/>
      <c r="E12" s="29"/>
      <c r="F12" s="36" t="e">
        <f t="shared" ref="F12:F23" si="0">SUM(B12:E12)/(COUNT(B12:E12)-COUNTIF(B12:E12,0))</f>
        <v>#DIV/0!</v>
      </c>
      <c r="G12" s="27">
        <f t="shared" ref="G12:G23" ca="1" si="1">SUMIF((INDIRECT("$B$1:$Z$1")), "PAR*",B12:Z12)</f>
        <v>0</v>
      </c>
      <c r="H12" s="27">
        <f t="shared" ref="H12:H23" ca="1" si="2">COUNTIF((INDIRECT("$B$1:$Z$1")), "PAR*")</f>
        <v>4</v>
      </c>
    </row>
    <row r="13" spans="1:8" thickTop="1" thickBot="1">
      <c r="A13" s="27" t="s">
        <v>24</v>
      </c>
      <c r="B13" s="27"/>
      <c r="C13" s="27"/>
      <c r="D13" s="27"/>
      <c r="E13" s="27"/>
      <c r="F13" s="35" t="e">
        <f t="shared" si="0"/>
        <v>#DIV/0!</v>
      </c>
      <c r="G13" s="27">
        <f t="shared" ca="1" si="1"/>
        <v>0</v>
      </c>
      <c r="H13" s="27">
        <f t="shared" ca="1" si="2"/>
        <v>4</v>
      </c>
    </row>
    <row r="14" spans="1:8" thickTop="1" thickBot="1">
      <c r="A14" s="29" t="s">
        <v>25</v>
      </c>
      <c r="B14" s="29"/>
      <c r="C14" s="29"/>
      <c r="D14" s="29"/>
      <c r="E14" s="29"/>
      <c r="F14" s="36" t="e">
        <f t="shared" si="0"/>
        <v>#DIV/0!</v>
      </c>
      <c r="G14" s="27">
        <f t="shared" ca="1" si="1"/>
        <v>0</v>
      </c>
      <c r="H14" s="27">
        <f t="shared" ca="1" si="2"/>
        <v>4</v>
      </c>
    </row>
    <row r="15" spans="1:8" thickTop="1" thickBot="1">
      <c r="A15" s="27" t="s">
        <v>26</v>
      </c>
      <c r="B15" s="27"/>
      <c r="C15" s="27"/>
      <c r="D15" s="27"/>
      <c r="E15" s="27"/>
      <c r="F15" s="35" t="e">
        <f t="shared" si="0"/>
        <v>#DIV/0!</v>
      </c>
      <c r="G15" s="27">
        <f t="shared" ca="1" si="1"/>
        <v>0</v>
      </c>
      <c r="H15" s="27">
        <f t="shared" ca="1" si="2"/>
        <v>4</v>
      </c>
    </row>
    <row r="16" spans="1:8" thickTop="1" thickBot="1">
      <c r="A16" s="29" t="s">
        <v>27</v>
      </c>
      <c r="B16" s="29"/>
      <c r="C16" s="29"/>
      <c r="D16" s="29"/>
      <c r="E16" s="29"/>
      <c r="F16" s="36" t="e">
        <f t="shared" si="0"/>
        <v>#DIV/0!</v>
      </c>
      <c r="G16" s="27">
        <f t="shared" ca="1" si="1"/>
        <v>0</v>
      </c>
      <c r="H16" s="27">
        <f t="shared" ca="1" si="2"/>
        <v>4</v>
      </c>
    </row>
    <row r="17" spans="1:8" thickTop="1" thickBot="1">
      <c r="A17" s="27" t="s">
        <v>28</v>
      </c>
      <c r="B17" s="27"/>
      <c r="C17" s="27"/>
      <c r="D17" s="27"/>
      <c r="E17" s="27"/>
      <c r="F17" s="35" t="e">
        <f t="shared" si="0"/>
        <v>#DIV/0!</v>
      </c>
      <c r="G17" s="27">
        <f t="shared" ca="1" si="1"/>
        <v>0</v>
      </c>
      <c r="H17" s="27">
        <f t="shared" ca="1" si="2"/>
        <v>4</v>
      </c>
    </row>
    <row r="18" spans="1:8" thickTop="1" thickBot="1">
      <c r="A18" s="29" t="s">
        <v>29</v>
      </c>
      <c r="B18" s="29"/>
      <c r="C18" s="29"/>
      <c r="D18" s="29"/>
      <c r="E18" s="29"/>
      <c r="F18" s="36" t="e">
        <f t="shared" si="0"/>
        <v>#DIV/0!</v>
      </c>
      <c r="G18" s="27">
        <f t="shared" ca="1" si="1"/>
        <v>0</v>
      </c>
      <c r="H18" s="27">
        <f t="shared" ca="1" si="2"/>
        <v>4</v>
      </c>
    </row>
    <row r="19" spans="1:8" thickTop="1" thickBot="1">
      <c r="A19" s="27" t="s">
        <v>30</v>
      </c>
      <c r="B19" s="27"/>
      <c r="C19" s="27"/>
      <c r="D19" s="27"/>
      <c r="E19" s="27"/>
      <c r="F19" s="35" t="e">
        <f t="shared" si="0"/>
        <v>#DIV/0!</v>
      </c>
      <c r="G19" s="27">
        <f t="shared" ca="1" si="1"/>
        <v>0</v>
      </c>
      <c r="H19" s="27">
        <f t="shared" ca="1" si="2"/>
        <v>4</v>
      </c>
    </row>
    <row r="20" spans="1:8" thickTop="1" thickBot="1">
      <c r="A20" s="29" t="s">
        <v>31</v>
      </c>
      <c r="B20" s="29"/>
      <c r="C20" s="29"/>
      <c r="D20" s="29"/>
      <c r="E20" s="29"/>
      <c r="F20" s="36" t="e">
        <f t="shared" si="0"/>
        <v>#DIV/0!</v>
      </c>
      <c r="G20" s="27">
        <f t="shared" ca="1" si="1"/>
        <v>0</v>
      </c>
      <c r="H20" s="27">
        <f t="shared" ca="1" si="2"/>
        <v>4</v>
      </c>
    </row>
    <row r="21" spans="1:8" thickTop="1" thickBot="1">
      <c r="A21" s="27" t="s">
        <v>32</v>
      </c>
      <c r="B21" s="27"/>
      <c r="C21" s="27"/>
      <c r="D21" s="27"/>
      <c r="E21" s="27"/>
      <c r="F21" s="35" t="e">
        <f t="shared" si="0"/>
        <v>#DIV/0!</v>
      </c>
      <c r="G21" s="27">
        <f t="shared" ca="1" si="1"/>
        <v>0</v>
      </c>
      <c r="H21" s="27">
        <f t="shared" ca="1" si="2"/>
        <v>4</v>
      </c>
    </row>
    <row r="22" spans="1:8" thickTop="1" thickBot="1">
      <c r="A22" s="29" t="s">
        <v>33</v>
      </c>
      <c r="B22" s="29"/>
      <c r="C22" s="29"/>
      <c r="D22" s="29"/>
      <c r="E22" s="29"/>
      <c r="F22" s="35" t="e">
        <f t="shared" si="0"/>
        <v>#DIV/0!</v>
      </c>
      <c r="G22" s="27">
        <f t="shared" ca="1" si="1"/>
        <v>0</v>
      </c>
      <c r="H22" s="27">
        <f t="shared" ca="1" si="2"/>
        <v>4</v>
      </c>
    </row>
    <row r="23" spans="1:8" thickTop="1" thickBot="1">
      <c r="A23" s="27" t="s">
        <v>34</v>
      </c>
      <c r="B23" s="27"/>
      <c r="C23" s="27"/>
      <c r="D23" s="27"/>
      <c r="E23" s="27"/>
      <c r="F23" s="35" t="e">
        <f t="shared" si="0"/>
        <v>#DIV/0!</v>
      </c>
      <c r="G23" s="27">
        <f t="shared" ca="1" si="1"/>
        <v>0</v>
      </c>
      <c r="H23" s="27">
        <f t="shared" ca="1" si="2"/>
        <v>4</v>
      </c>
    </row>
    <row r="24" spans="1:8" thickTop="1" thickBot="1">
      <c r="A24" s="34" t="s">
        <v>81</v>
      </c>
      <c r="B24" s="29">
        <f>SUM(B11:B23)</f>
        <v>0</v>
      </c>
      <c r="C24" s="29">
        <f t="shared" ref="C24:E24" si="3">SUM(C11:C23)</f>
        <v>0</v>
      </c>
      <c r="D24" s="29">
        <f t="shared" si="3"/>
        <v>0</v>
      </c>
      <c r="E24" s="29">
        <f t="shared" si="3"/>
        <v>0</v>
      </c>
      <c r="F24" s="29"/>
      <c r="G24" s="29"/>
      <c r="H24" s="31"/>
    </row>
    <row r="25" spans="1:8" ht="46.5" thickTop="1" thickBot="1">
      <c r="A25" s="37" t="s">
        <v>89</v>
      </c>
      <c r="B25" s="27" t="e">
        <f>SUM(B11:B23)/(COUNT(B11:B23)-COUNTIF(B11:B23,0))</f>
        <v>#DIV/0!</v>
      </c>
      <c r="C25" s="35" t="e">
        <f>SUM(C11:C23)/(COUNT(C11:C23)-COUNTIF(C11:C23,0))</f>
        <v>#DIV/0!</v>
      </c>
      <c r="D25" s="35" t="e">
        <f>SUM(D11:D23)/(COUNT(D11:D23)-COUNTIF(D11:D23,0))</f>
        <v>#DIV/0!</v>
      </c>
      <c r="E25" s="27" t="e">
        <f>SUM(E11:E23)/(COUNT(E11:E23)-COUNTIF(E11:E23,0))</f>
        <v>#DIV/0!</v>
      </c>
      <c r="F25" s="26"/>
      <c r="G25" s="35"/>
      <c r="H25" s="38"/>
    </row>
    <row r="26" spans="1:8" ht="106.5" thickTop="1" thickBot="1">
      <c r="A26" s="27"/>
      <c r="B26" s="27"/>
      <c r="C26" s="27"/>
      <c r="D26" s="27"/>
      <c r="E26" s="26" t="s">
        <v>71</v>
      </c>
      <c r="F26" s="35" t="e">
        <f xml:space="preserve"> AVERAGEIF(A1:Y1, "PAR*",B25:AA25)</f>
        <v>#DIV/0!</v>
      </c>
      <c r="G26" s="35"/>
      <c r="H26" s="38"/>
    </row>
    <row r="27" spans="1:8" thickTop="1" thickBot="1">
      <c r="A27" s="27"/>
      <c r="B27" s="27"/>
      <c r="C27" s="27"/>
      <c r="D27" s="27"/>
      <c r="E27" s="26"/>
      <c r="F27" s="35"/>
      <c r="G27" s="35"/>
      <c r="H27" s="38"/>
    </row>
    <row r="28" spans="1:8" thickTop="1" thickBot="1">
      <c r="A28" s="34" t="s">
        <v>35</v>
      </c>
      <c r="B28" s="29"/>
      <c r="C28" s="29"/>
      <c r="D28" s="29"/>
      <c r="E28" s="29"/>
      <c r="F28" s="29"/>
      <c r="G28" s="29"/>
      <c r="H28" s="31"/>
    </row>
    <row r="29" spans="1:8" thickTop="1" thickBot="1">
      <c r="A29" s="27" t="s">
        <v>36</v>
      </c>
      <c r="B29" s="27"/>
      <c r="C29" s="27"/>
      <c r="D29" s="27"/>
      <c r="E29" s="27"/>
      <c r="F29" s="35" t="e">
        <f t="shared" ref="F29:F34" si="4">SUM(B29:E29)/(COUNT(B29:E29)-COUNTIF(B29:E29,0))</f>
        <v>#DIV/0!</v>
      </c>
      <c r="G29" s="27">
        <f t="shared" ref="G29:G40" ca="1" si="5">SUMIF((INDIRECT("$B$1:$Z$1")), "PAR*",B29:Z29)</f>
        <v>0</v>
      </c>
      <c r="H29" s="27">
        <f ca="1">COUNTIF((INDIRECT("$B$1:$Z$1")), "PAR*")</f>
        <v>4</v>
      </c>
    </row>
    <row r="30" spans="1:8" thickTop="1" thickBot="1">
      <c r="A30" s="29" t="s">
        <v>37</v>
      </c>
      <c r="B30" s="29"/>
      <c r="C30" s="29"/>
      <c r="D30" s="29"/>
      <c r="E30" s="29"/>
      <c r="F30" s="36" t="e">
        <f t="shared" si="4"/>
        <v>#DIV/0!</v>
      </c>
      <c r="G30" s="27">
        <f t="shared" ca="1" si="5"/>
        <v>0</v>
      </c>
      <c r="H30" s="27">
        <f t="shared" ref="H30:H40" ca="1" si="6">COUNTIF((INDIRECT("$B$1:$Z$1")), "PAR*")</f>
        <v>4</v>
      </c>
    </row>
    <row r="31" spans="1:8" thickTop="1" thickBot="1">
      <c r="A31" s="27" t="s">
        <v>38</v>
      </c>
      <c r="B31" s="27"/>
      <c r="C31" s="27"/>
      <c r="D31" s="27"/>
      <c r="E31" s="27"/>
      <c r="F31" s="35" t="e">
        <f t="shared" si="4"/>
        <v>#DIV/0!</v>
      </c>
      <c r="G31" s="27">
        <f t="shared" ca="1" si="5"/>
        <v>0</v>
      </c>
      <c r="H31" s="27">
        <f t="shared" ca="1" si="6"/>
        <v>4</v>
      </c>
    </row>
    <row r="32" spans="1:8" thickTop="1" thickBot="1">
      <c r="A32" s="29" t="s">
        <v>39</v>
      </c>
      <c r="B32" s="29"/>
      <c r="C32" s="29"/>
      <c r="D32" s="29"/>
      <c r="E32" s="29"/>
      <c r="F32" s="36" t="e">
        <f t="shared" si="4"/>
        <v>#DIV/0!</v>
      </c>
      <c r="G32" s="27">
        <f t="shared" ca="1" si="5"/>
        <v>0</v>
      </c>
      <c r="H32" s="27">
        <f t="shared" ca="1" si="6"/>
        <v>4</v>
      </c>
    </row>
    <row r="33" spans="1:8" thickTop="1" thickBot="1">
      <c r="A33" s="27" t="s">
        <v>40</v>
      </c>
      <c r="B33" s="27"/>
      <c r="C33" s="27"/>
      <c r="D33" s="27"/>
      <c r="E33" s="27"/>
      <c r="F33" s="35" t="e">
        <f t="shared" si="4"/>
        <v>#DIV/0!</v>
      </c>
      <c r="G33" s="27">
        <f t="shared" ca="1" si="5"/>
        <v>0</v>
      </c>
      <c r="H33" s="27">
        <f t="shared" ca="1" si="6"/>
        <v>4</v>
      </c>
    </row>
    <row r="34" spans="1:8" thickTop="1" thickBot="1">
      <c r="A34" s="29" t="s">
        <v>41</v>
      </c>
      <c r="B34" s="29"/>
      <c r="C34" s="29"/>
      <c r="D34" s="29"/>
      <c r="E34" s="29"/>
      <c r="F34" s="35" t="e">
        <f t="shared" si="4"/>
        <v>#DIV/0!</v>
      </c>
      <c r="G34" s="27">
        <f t="shared" ca="1" si="5"/>
        <v>0</v>
      </c>
      <c r="H34" s="27">
        <f t="shared" ca="1" si="6"/>
        <v>4</v>
      </c>
    </row>
    <row r="35" spans="1:8" thickTop="1" thickBot="1">
      <c r="A35" s="27" t="s">
        <v>42</v>
      </c>
      <c r="B35" s="27"/>
      <c r="C35" s="27"/>
      <c r="D35" s="27"/>
      <c r="E35" s="27"/>
      <c r="F35" s="35" t="e">
        <f t="shared" ref="F35:F40" si="7">SUM(B35:E35)/(COUNT(B35:E35)-COUNTIF(B35:E35,0))</f>
        <v>#DIV/0!</v>
      </c>
      <c r="G35" s="27">
        <f t="shared" ca="1" si="5"/>
        <v>0</v>
      </c>
      <c r="H35" s="27">
        <f t="shared" ca="1" si="6"/>
        <v>4</v>
      </c>
    </row>
    <row r="36" spans="1:8" thickTop="1" thickBot="1">
      <c r="A36" s="29" t="s">
        <v>43</v>
      </c>
      <c r="B36" s="29"/>
      <c r="C36" s="29"/>
      <c r="D36" s="29"/>
      <c r="E36" s="29"/>
      <c r="F36" s="36" t="e">
        <f t="shared" si="7"/>
        <v>#DIV/0!</v>
      </c>
      <c r="G36" s="27">
        <f t="shared" ca="1" si="5"/>
        <v>0</v>
      </c>
      <c r="H36" s="27">
        <f t="shared" ca="1" si="6"/>
        <v>4</v>
      </c>
    </row>
    <row r="37" spans="1:8" thickTop="1" thickBot="1">
      <c r="A37" s="27" t="s">
        <v>44</v>
      </c>
      <c r="B37" s="27"/>
      <c r="C37" s="27"/>
      <c r="D37" s="27"/>
      <c r="E37" s="27"/>
      <c r="F37" s="35" t="e">
        <f t="shared" si="7"/>
        <v>#DIV/0!</v>
      </c>
      <c r="G37" s="27">
        <f t="shared" ca="1" si="5"/>
        <v>0</v>
      </c>
      <c r="H37" s="27">
        <f t="shared" ca="1" si="6"/>
        <v>4</v>
      </c>
    </row>
    <row r="38" spans="1:8" thickTop="1" thickBot="1">
      <c r="A38" s="29" t="s">
        <v>45</v>
      </c>
      <c r="B38" s="29"/>
      <c r="C38" s="29"/>
      <c r="D38" s="29"/>
      <c r="E38" s="29"/>
      <c r="F38" s="36" t="e">
        <f t="shared" si="7"/>
        <v>#DIV/0!</v>
      </c>
      <c r="G38" s="27">
        <f t="shared" ca="1" si="5"/>
        <v>0</v>
      </c>
      <c r="H38" s="27">
        <f t="shared" ca="1" si="6"/>
        <v>4</v>
      </c>
    </row>
    <row r="39" spans="1:8" thickTop="1" thickBot="1">
      <c r="A39" s="27" t="s">
        <v>46</v>
      </c>
      <c r="B39" s="27"/>
      <c r="C39" s="27"/>
      <c r="D39" s="27"/>
      <c r="E39" s="27"/>
      <c r="F39" s="35" t="e">
        <f t="shared" si="7"/>
        <v>#DIV/0!</v>
      </c>
      <c r="G39" s="27">
        <f t="shared" ca="1" si="5"/>
        <v>0</v>
      </c>
      <c r="H39" s="27">
        <f t="shared" ca="1" si="6"/>
        <v>4</v>
      </c>
    </row>
    <row r="40" spans="1:8" thickTop="1" thickBot="1">
      <c r="A40" s="29" t="s">
        <v>47</v>
      </c>
      <c r="B40" s="29"/>
      <c r="C40" s="29"/>
      <c r="D40" s="29"/>
      <c r="E40" s="29"/>
      <c r="F40" s="36" t="e">
        <f t="shared" si="7"/>
        <v>#DIV/0!</v>
      </c>
      <c r="G40" s="27">
        <f t="shared" ca="1" si="5"/>
        <v>0</v>
      </c>
      <c r="H40" s="27">
        <f t="shared" ca="1" si="6"/>
        <v>4</v>
      </c>
    </row>
    <row r="41" spans="1:8" thickTop="1" thickBot="1">
      <c r="A41" s="39" t="s">
        <v>79</v>
      </c>
      <c r="B41" s="27">
        <f>SUM(B29:B40)</f>
        <v>0</v>
      </c>
      <c r="C41" s="27">
        <f t="shared" ref="C41:E41" si="8">SUM(C29:C40)</f>
        <v>0</v>
      </c>
      <c r="D41" s="27">
        <f t="shared" si="8"/>
        <v>0</v>
      </c>
      <c r="E41" s="27">
        <f t="shared" si="8"/>
        <v>0</v>
      </c>
      <c r="F41" s="35"/>
      <c r="G41" s="27"/>
      <c r="H41" s="32"/>
    </row>
    <row r="42" spans="1:8" ht="46.5" thickTop="1" thickBot="1">
      <c r="A42" s="40" t="s">
        <v>90</v>
      </c>
      <c r="B42" s="36" t="e">
        <f>SUM(B28:B40)/(COUNT(B28:B40)-COUNTIF(B28:B40,0))</f>
        <v>#DIV/0!</v>
      </c>
      <c r="C42" s="36" t="e">
        <f>SUM(C28:C40)/(COUNT(C28:C40)-COUNTIF(C28:C40,0))</f>
        <v>#DIV/0!</v>
      </c>
      <c r="D42" s="36" t="e">
        <f t="shared" ref="D42" si="9">SUM(D28:D40)/(COUNT(D28:D40)-COUNTIF(D28:D40,0))</f>
        <v>#DIV/0!</v>
      </c>
      <c r="E42" s="36" t="e">
        <f t="shared" ref="E42" si="10">SUM(E28:E40)/(COUNT(E28:E40)-COUNTIF(E28:E40,0))</f>
        <v>#DIV/0!</v>
      </c>
      <c r="F42" s="30"/>
      <c r="G42" s="35"/>
      <c r="H42" s="38"/>
    </row>
    <row r="43" spans="1:8" ht="106.5" thickTop="1" thickBot="1">
      <c r="A43" s="27"/>
      <c r="B43" s="27"/>
      <c r="C43" s="27"/>
      <c r="D43" s="27"/>
      <c r="E43" s="30" t="s">
        <v>71</v>
      </c>
      <c r="F43" s="35" t="e">
        <f>AVERAGEIF(A1:Z1, "PAR*", A42:Z42)</f>
        <v>#DIV/0!</v>
      </c>
      <c r="G43" s="27"/>
      <c r="H43" s="32"/>
    </row>
    <row r="44" spans="1:8" thickTop="1" thickBot="1">
      <c r="A44" s="27"/>
      <c r="B44" s="27"/>
      <c r="C44" s="27"/>
      <c r="D44" s="27"/>
      <c r="E44" s="30"/>
      <c r="F44" s="35"/>
      <c r="G44" s="27"/>
      <c r="H44" s="32"/>
    </row>
    <row r="45" spans="1:8" thickTop="1" thickBot="1">
      <c r="A45" s="34" t="s">
        <v>48</v>
      </c>
      <c r="B45" s="29"/>
      <c r="C45" s="29"/>
      <c r="D45" s="29"/>
      <c r="E45" s="29"/>
      <c r="F45" s="29"/>
      <c r="G45" s="29"/>
      <c r="H45" s="31"/>
    </row>
    <row r="46" spans="1:8" thickTop="1" thickBot="1">
      <c r="A46" s="27" t="s">
        <v>49</v>
      </c>
      <c r="B46" s="27"/>
      <c r="C46" s="27"/>
      <c r="D46" s="27"/>
      <c r="E46" s="27"/>
      <c r="F46" s="35" t="e">
        <f t="shared" ref="F46:F57" si="11">SUM(B46:E46)/(COUNT(B46:E46)-COUNTIF(B46:E46,0))</f>
        <v>#DIV/0!</v>
      </c>
      <c r="G46" s="27">
        <f t="shared" ref="G46:G57" ca="1" si="12">SUMIF((INDIRECT("$B$1:$Z$1")), "PAR*",B46:Z46)</f>
        <v>0</v>
      </c>
      <c r="H46" s="27">
        <f t="shared" ref="H46:H57" ca="1" si="13">COUNTIF((INDIRECT("$B$1:$Z$1")), "PAR*")</f>
        <v>4</v>
      </c>
    </row>
    <row r="47" spans="1:8" thickTop="1" thickBot="1">
      <c r="A47" s="29" t="s">
        <v>50</v>
      </c>
      <c r="B47" s="29"/>
      <c r="C47" s="29"/>
      <c r="D47" s="29"/>
      <c r="E47" s="29"/>
      <c r="F47" s="36" t="e">
        <f t="shared" si="11"/>
        <v>#DIV/0!</v>
      </c>
      <c r="G47" s="27">
        <f t="shared" ca="1" si="12"/>
        <v>0</v>
      </c>
      <c r="H47" s="27">
        <f t="shared" ca="1" si="13"/>
        <v>4</v>
      </c>
    </row>
    <row r="48" spans="1:8" thickTop="1" thickBot="1">
      <c r="A48" s="27" t="s">
        <v>51</v>
      </c>
      <c r="B48" s="27"/>
      <c r="C48" s="27"/>
      <c r="D48" s="27"/>
      <c r="E48" s="27"/>
      <c r="F48" s="35" t="e">
        <f t="shared" si="11"/>
        <v>#DIV/0!</v>
      </c>
      <c r="G48" s="27">
        <f t="shared" ca="1" si="12"/>
        <v>0</v>
      </c>
      <c r="H48" s="27">
        <f t="shared" ca="1" si="13"/>
        <v>4</v>
      </c>
    </row>
    <row r="49" spans="1:8" thickTop="1" thickBot="1">
      <c r="A49" s="29" t="s">
        <v>52</v>
      </c>
      <c r="B49" s="29"/>
      <c r="C49" s="29"/>
      <c r="D49" s="29"/>
      <c r="E49" s="29"/>
      <c r="F49" s="36" t="e">
        <f t="shared" si="11"/>
        <v>#DIV/0!</v>
      </c>
      <c r="G49" s="27">
        <f t="shared" ca="1" si="12"/>
        <v>0</v>
      </c>
      <c r="H49" s="27">
        <f t="shared" ca="1" si="13"/>
        <v>4</v>
      </c>
    </row>
    <row r="50" spans="1:8" thickTop="1" thickBot="1">
      <c r="A50" s="27" t="s">
        <v>53</v>
      </c>
      <c r="B50" s="27"/>
      <c r="C50" s="27"/>
      <c r="D50" s="27"/>
      <c r="E50" s="27"/>
      <c r="F50" s="35" t="e">
        <f t="shared" si="11"/>
        <v>#DIV/0!</v>
      </c>
      <c r="G50" s="27">
        <f t="shared" ca="1" si="12"/>
        <v>0</v>
      </c>
      <c r="H50" s="27">
        <f t="shared" ca="1" si="13"/>
        <v>4</v>
      </c>
    </row>
    <row r="51" spans="1:8" thickTop="1" thickBot="1">
      <c r="A51" s="29" t="s">
        <v>54</v>
      </c>
      <c r="B51" s="29"/>
      <c r="C51" s="29"/>
      <c r="D51" s="29"/>
      <c r="E51" s="29"/>
      <c r="F51" s="36" t="e">
        <f t="shared" si="11"/>
        <v>#DIV/0!</v>
      </c>
      <c r="G51" s="27">
        <f t="shared" ca="1" si="12"/>
        <v>0</v>
      </c>
      <c r="H51" s="27">
        <f t="shared" ca="1" si="13"/>
        <v>4</v>
      </c>
    </row>
    <row r="52" spans="1:8" thickTop="1" thickBot="1">
      <c r="A52" s="27" t="s">
        <v>55</v>
      </c>
      <c r="B52" s="27"/>
      <c r="C52" s="27"/>
      <c r="D52" s="27"/>
      <c r="E52" s="27"/>
      <c r="F52" s="35" t="e">
        <f t="shared" si="11"/>
        <v>#DIV/0!</v>
      </c>
      <c r="G52" s="27">
        <f t="shared" ca="1" si="12"/>
        <v>0</v>
      </c>
      <c r="H52" s="27">
        <f t="shared" ca="1" si="13"/>
        <v>4</v>
      </c>
    </row>
    <row r="53" spans="1:8" thickTop="1" thickBot="1">
      <c r="A53" s="29" t="s">
        <v>56</v>
      </c>
      <c r="B53" s="29"/>
      <c r="C53" s="29"/>
      <c r="D53" s="29"/>
      <c r="E53" s="29"/>
      <c r="F53" s="36" t="e">
        <f t="shared" si="11"/>
        <v>#DIV/0!</v>
      </c>
      <c r="G53" s="27">
        <f t="shared" ca="1" si="12"/>
        <v>0</v>
      </c>
      <c r="H53" s="27">
        <f t="shared" ca="1" si="13"/>
        <v>4</v>
      </c>
    </row>
    <row r="54" spans="1:8" thickTop="1" thickBot="1">
      <c r="A54" s="27" t="s">
        <v>57</v>
      </c>
      <c r="B54" s="27"/>
      <c r="C54" s="27"/>
      <c r="D54" s="27"/>
      <c r="E54" s="27"/>
      <c r="F54" s="35" t="e">
        <f t="shared" si="11"/>
        <v>#DIV/0!</v>
      </c>
      <c r="G54" s="27">
        <f t="shared" ca="1" si="12"/>
        <v>0</v>
      </c>
      <c r="H54" s="27">
        <f t="shared" ca="1" si="13"/>
        <v>4</v>
      </c>
    </row>
    <row r="55" spans="1:8" thickTop="1" thickBot="1">
      <c r="A55" s="29" t="s">
        <v>58</v>
      </c>
      <c r="B55" s="29"/>
      <c r="C55" s="29"/>
      <c r="D55" s="29"/>
      <c r="E55" s="29"/>
      <c r="F55" s="36" t="e">
        <f t="shared" si="11"/>
        <v>#DIV/0!</v>
      </c>
      <c r="G55" s="27">
        <f t="shared" ca="1" si="12"/>
        <v>0</v>
      </c>
      <c r="H55" s="27">
        <f t="shared" ca="1" si="13"/>
        <v>4</v>
      </c>
    </row>
    <row r="56" spans="1:8" thickTop="1" thickBot="1">
      <c r="A56" s="27" t="s">
        <v>59</v>
      </c>
      <c r="B56" s="27"/>
      <c r="C56" s="27"/>
      <c r="D56" s="27"/>
      <c r="E56" s="27">
        <v>2</v>
      </c>
      <c r="F56" s="35">
        <f t="shared" si="11"/>
        <v>2</v>
      </c>
      <c r="G56" s="27">
        <f t="shared" ca="1" si="12"/>
        <v>2</v>
      </c>
      <c r="H56" s="27">
        <f t="shared" ca="1" si="13"/>
        <v>4</v>
      </c>
    </row>
    <row r="57" spans="1:8" thickTop="1" thickBot="1">
      <c r="A57" s="29" t="s">
        <v>60</v>
      </c>
      <c r="B57" s="29"/>
      <c r="C57" s="29"/>
      <c r="D57" s="29"/>
      <c r="E57" s="29">
        <v>1</v>
      </c>
      <c r="F57" s="36">
        <f t="shared" si="11"/>
        <v>1</v>
      </c>
      <c r="G57" s="27">
        <f t="shared" ca="1" si="12"/>
        <v>1</v>
      </c>
      <c r="H57" s="27">
        <f t="shared" ca="1" si="13"/>
        <v>4</v>
      </c>
    </row>
    <row r="58" spans="1:8" thickTop="1" thickBot="1">
      <c r="A58" s="34" t="s">
        <v>77</v>
      </c>
      <c r="B58" s="29">
        <f>SUM(B46:B57)</f>
        <v>0</v>
      </c>
      <c r="C58" s="29">
        <f t="shared" ref="C58:E58" si="14">SUM(C46:C57)</f>
        <v>0</v>
      </c>
      <c r="D58" s="29">
        <f t="shared" si="14"/>
        <v>0</v>
      </c>
      <c r="E58" s="29">
        <f t="shared" si="14"/>
        <v>3</v>
      </c>
      <c r="F58" s="36"/>
      <c r="G58" s="29"/>
      <c r="H58" s="31"/>
    </row>
    <row r="59" spans="1:8" ht="46.5" thickTop="1" thickBot="1">
      <c r="A59" s="37" t="s">
        <v>91</v>
      </c>
      <c r="B59" s="35" t="e">
        <f>SUM(B45:B57)/(COUNT(B45:B57)-COUNTIF(B45:B57,0))</f>
        <v>#DIV/0!</v>
      </c>
      <c r="C59" s="35" t="e">
        <f t="shared" ref="C59:E59" si="15">SUM(C45:C57)/(COUNT(C45:C57)-COUNTIF(C45:C57,0))</f>
        <v>#DIV/0!</v>
      </c>
      <c r="D59" s="35" t="e">
        <f t="shared" si="15"/>
        <v>#DIV/0!</v>
      </c>
      <c r="E59" s="35">
        <f t="shared" si="15"/>
        <v>1.5</v>
      </c>
      <c r="F59" s="26"/>
      <c r="G59" s="35"/>
      <c r="H59" s="38"/>
    </row>
    <row r="60" spans="1:8" ht="106.5" thickTop="1" thickBot="1">
      <c r="A60" s="29"/>
      <c r="B60" s="29"/>
      <c r="C60" s="29"/>
      <c r="D60" s="29"/>
      <c r="E60" s="26" t="s">
        <v>71</v>
      </c>
      <c r="F60" s="35" t="e">
        <f>AVERAGEIF(A1:Z1, "PAR*", A59:Z59)</f>
        <v>#DIV/0!</v>
      </c>
      <c r="G60" s="29"/>
      <c r="H60" s="31"/>
    </row>
    <row r="61" spans="1:8" thickTop="1" thickBot="1">
      <c r="A61" s="29"/>
      <c r="B61" s="29"/>
      <c r="C61" s="29"/>
      <c r="D61" s="29"/>
      <c r="E61" s="26"/>
      <c r="F61" s="35"/>
      <c r="G61" s="29"/>
      <c r="H61" s="31"/>
    </row>
    <row r="62" spans="1:8" thickTop="1" thickBot="1">
      <c r="A62" s="27" t="s">
        <v>73</v>
      </c>
      <c r="B62" s="27">
        <f>SUM(B46:B57,B29:B40,B11:B23)</f>
        <v>0</v>
      </c>
      <c r="C62" s="27">
        <f>SUM(C46:C57,C29:C40,C11:C23)</f>
        <v>0</v>
      </c>
      <c r="D62" s="27">
        <f>SUM(D46:D57,D29:D40,D11:D23)</f>
        <v>0</v>
      </c>
      <c r="E62" s="27">
        <f>SUM(E46:E57,E29:E40,E11:E23)</f>
        <v>3</v>
      </c>
      <c r="F62" s="26"/>
      <c r="G62" s="35"/>
      <c r="H62" s="38"/>
    </row>
    <row r="63" spans="1:8" ht="76.5" thickTop="1" thickBot="1">
      <c r="A63" s="27"/>
      <c r="B63" s="27"/>
      <c r="C63" s="27"/>
      <c r="D63" s="27"/>
      <c r="E63" s="26" t="s">
        <v>84</v>
      </c>
      <c r="F63" s="35">
        <f ca="1">AVERAGEIF(A1:Z21, "PAR*", A62:Z62)</f>
        <v>0.75</v>
      </c>
      <c r="G63" s="35"/>
      <c r="H63" s="38"/>
    </row>
    <row r="64" spans="1:8" thickTop="1" thickBot="1">
      <c r="A64" s="29" t="s">
        <v>74</v>
      </c>
      <c r="B64" s="29">
        <v>148</v>
      </c>
      <c r="C64" s="29">
        <v>148</v>
      </c>
      <c r="D64" s="29">
        <v>148</v>
      </c>
      <c r="E64" s="29">
        <v>148</v>
      </c>
      <c r="F64" s="29"/>
      <c r="G64" s="29"/>
      <c r="H64" s="31"/>
    </row>
    <row r="65" spans="1:8" ht="15.75" thickTop="1">
      <c r="A65" s="54" t="s">
        <v>75</v>
      </c>
      <c r="B65" s="55">
        <f>B62/B64</f>
        <v>0</v>
      </c>
      <c r="C65" s="55">
        <f>C62/C64</f>
        <v>0</v>
      </c>
      <c r="D65" s="55">
        <f>D62/D64</f>
        <v>0</v>
      </c>
      <c r="E65" s="55">
        <f>E62/E64</f>
        <v>2.0270270270270271E-2</v>
      </c>
      <c r="F65" s="56"/>
      <c r="G65" s="57"/>
      <c r="H65" s="58"/>
    </row>
    <row r="66" spans="1:8" ht="75">
      <c r="A66" s="59" t="s">
        <v>92</v>
      </c>
      <c r="B66" s="60"/>
      <c r="C66" s="60"/>
      <c r="D66" s="60"/>
      <c r="E66" s="59" t="s">
        <v>83</v>
      </c>
      <c r="F66" s="61">
        <f>AVERAGEIF(B1:AA1, "PAR*", A65:Z65)</f>
        <v>0</v>
      </c>
      <c r="G66" s="61"/>
      <c r="H66" s="61"/>
    </row>
    <row r="67" spans="1:8" ht="15.75" thickBot="1">
      <c r="H67" s="3"/>
    </row>
  </sheetData>
  <pageMargins left="0.7" right="0.7" top="0.75" bottom="0.75" header="0.3" footer="0.3"/>
  <pageSetup scale="86" orientation="portrait" r:id="rId1"/>
  <rowBreaks count="2" manualBreakCount="2">
    <brk id="27" max="16383" man="1"/>
    <brk id="6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69"/>
  <sheetViews>
    <sheetView zoomScaleNormal="100" workbookViewId="0">
      <selection activeCell="K27" sqref="K27"/>
    </sheetView>
  </sheetViews>
  <sheetFormatPr defaultRowHeight="15"/>
  <cols>
    <col min="1" max="1" width="23.140625" style="51" customWidth="1"/>
    <col min="2" max="2" width="9" style="51" customWidth="1"/>
    <col min="3" max="3" width="9.5703125" style="51" customWidth="1"/>
    <col min="4" max="5" width="7.42578125" style="51" customWidth="1"/>
    <col min="6" max="6" width="13.28515625" style="51" customWidth="1"/>
    <col min="7" max="7" width="7.140625" style="51" customWidth="1"/>
    <col min="8" max="8" width="17.42578125" style="51" customWidth="1"/>
  </cols>
  <sheetData>
    <row r="1" spans="1:8" ht="90.75" thickBot="1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6" t="s">
        <v>87</v>
      </c>
      <c r="G1" s="26" t="s">
        <v>5</v>
      </c>
      <c r="H1" s="45" t="s">
        <v>6</v>
      </c>
    </row>
    <row r="2" spans="1:8" ht="16.5" thickTop="1" thickBot="1">
      <c r="A2" s="29"/>
      <c r="B2" s="29"/>
      <c r="C2" s="29"/>
      <c r="D2" s="29"/>
      <c r="E2" s="29"/>
      <c r="F2" s="30"/>
      <c r="G2" s="30"/>
      <c r="H2" s="46"/>
    </row>
    <row r="3" spans="1:8" ht="16.5" thickTop="1" thickBot="1">
      <c r="A3" s="27" t="s">
        <v>8</v>
      </c>
      <c r="B3" s="27"/>
      <c r="C3" s="27"/>
      <c r="D3" s="27"/>
      <c r="E3" s="27"/>
      <c r="F3" s="27"/>
      <c r="G3" s="27"/>
      <c r="H3" s="27"/>
    </row>
    <row r="4" spans="1:8" ht="16.5" thickTop="1" thickBot="1">
      <c r="A4" s="29" t="s">
        <v>9</v>
      </c>
      <c r="B4" s="29"/>
      <c r="C4" s="29"/>
      <c r="D4" s="29"/>
      <c r="E4" s="29"/>
      <c r="F4" s="29"/>
      <c r="G4" s="29"/>
      <c r="H4" s="29"/>
    </row>
    <row r="5" spans="1:8" ht="16.5" thickTop="1" thickBot="1">
      <c r="A5" s="27" t="s">
        <v>10</v>
      </c>
      <c r="B5" s="27"/>
      <c r="C5" s="27"/>
      <c r="D5" s="27"/>
      <c r="E5" s="27"/>
      <c r="F5" s="27"/>
      <c r="G5" s="27"/>
      <c r="H5" s="27"/>
    </row>
    <row r="6" spans="1:8" ht="16.5" thickTop="1" thickBot="1">
      <c r="A6" s="29"/>
      <c r="B6" s="29"/>
      <c r="C6" s="29"/>
      <c r="D6" s="29"/>
      <c r="E6" s="29"/>
      <c r="F6" s="29"/>
      <c r="G6" s="29"/>
      <c r="H6" s="29"/>
    </row>
    <row r="7" spans="1:8" ht="16.5" thickTop="1" thickBot="1">
      <c r="A7" s="27" t="s">
        <v>11</v>
      </c>
      <c r="B7" s="33"/>
      <c r="C7" s="33"/>
      <c r="D7" s="33"/>
      <c r="E7" s="33"/>
      <c r="F7" s="27"/>
      <c r="G7" s="27"/>
      <c r="H7" s="27"/>
    </row>
    <row r="8" spans="1:8" ht="16.5" thickTop="1" thickBot="1">
      <c r="A8" s="29" t="s">
        <v>12</v>
      </c>
      <c r="B8" s="29"/>
      <c r="C8" s="29"/>
      <c r="D8" s="29"/>
      <c r="E8" s="29"/>
      <c r="F8" s="29"/>
      <c r="G8" s="29"/>
      <c r="H8" s="29"/>
    </row>
    <row r="9" spans="1:8" ht="16.5" thickTop="1" thickBot="1">
      <c r="A9" s="26" t="s">
        <v>13</v>
      </c>
      <c r="B9" s="27"/>
      <c r="C9" s="27"/>
      <c r="D9" s="27"/>
      <c r="E9" s="27"/>
      <c r="F9" s="27"/>
      <c r="G9" s="27"/>
      <c r="H9" s="27"/>
    </row>
    <row r="10" spans="1:8" ht="16.5" thickTop="1" thickBot="1">
      <c r="A10" s="29" t="s">
        <v>14</v>
      </c>
      <c r="B10" s="29"/>
      <c r="C10" s="29"/>
      <c r="D10" s="29"/>
      <c r="E10" s="29"/>
      <c r="F10" s="29"/>
      <c r="G10" s="29"/>
      <c r="H10" s="29"/>
    </row>
    <row r="11" spans="1:8" ht="16.5" thickTop="1" thickBot="1">
      <c r="A11" s="27" t="s">
        <v>15</v>
      </c>
      <c r="B11" s="27"/>
      <c r="C11" s="27"/>
      <c r="D11" s="27"/>
      <c r="E11" s="27"/>
      <c r="F11" s="27"/>
      <c r="G11" s="27"/>
      <c r="H11" s="27"/>
    </row>
    <row r="12" spans="1:8" ht="16.5" thickTop="1" thickBot="1">
      <c r="A12" s="29" t="s">
        <v>16</v>
      </c>
      <c r="B12" s="29"/>
      <c r="C12" s="29"/>
      <c r="D12" s="29"/>
      <c r="E12" s="29"/>
      <c r="F12" s="29"/>
      <c r="G12" s="29"/>
      <c r="H12" s="29"/>
    </row>
    <row r="13" spans="1:8" ht="16.5" thickTop="1" thickBot="1">
      <c r="A13" s="27" t="s">
        <v>17</v>
      </c>
      <c r="B13" s="27"/>
      <c r="C13" s="27"/>
      <c r="D13" s="27"/>
      <c r="E13" s="27"/>
      <c r="F13" s="27"/>
      <c r="G13" s="27"/>
      <c r="H13" s="27"/>
    </row>
    <row r="14" spans="1:8" ht="16.5" thickTop="1" thickBot="1">
      <c r="A14" s="29" t="s">
        <v>18</v>
      </c>
      <c r="B14" s="29"/>
      <c r="C14" s="29"/>
      <c r="D14" s="29"/>
      <c r="E14" s="29"/>
      <c r="F14" s="29"/>
      <c r="G14" s="29"/>
      <c r="H14" s="29"/>
    </row>
    <row r="15" spans="1:8" ht="16.5" thickTop="1" thickBot="1">
      <c r="A15" s="27" t="s">
        <v>19</v>
      </c>
      <c r="B15" s="27"/>
      <c r="C15" s="27"/>
      <c r="D15" s="27"/>
      <c r="E15" s="27"/>
      <c r="F15" s="27">
        <f ca="1">SUMIF((INDIRECT("$B$1:$Z$1")), "PAR*",B15:Y15)</f>
        <v>0</v>
      </c>
      <c r="G15" s="27">
        <f ca="1">COUNTIF((INDIRECT("$B$1:$Z$1")), "PAR*")</f>
        <v>4</v>
      </c>
      <c r="H15" s="41">
        <f ca="1">F15/G15</f>
        <v>0</v>
      </c>
    </row>
    <row r="16" spans="1:8" ht="16.5" thickTop="1" thickBot="1">
      <c r="A16" s="29" t="s">
        <v>20</v>
      </c>
      <c r="B16" s="29"/>
      <c r="C16" s="29"/>
      <c r="D16" s="29"/>
      <c r="E16" s="29"/>
      <c r="F16" s="29">
        <f ca="1">SUMIF((INDIRECT("$B$1:$Z$1")), "PAR*",B16:Y16)</f>
        <v>0</v>
      </c>
      <c r="G16" s="29">
        <f ca="1">COUNTIF((INDIRECT("$B$1:$Z$1")), "PAR*")</f>
        <v>4</v>
      </c>
      <c r="H16" s="48">
        <f ca="1">F16/G16</f>
        <v>0</v>
      </c>
    </row>
    <row r="17" spans="1:8" ht="16.5" thickTop="1" thickBot="1">
      <c r="A17" s="29"/>
      <c r="B17" s="29"/>
      <c r="C17" s="29"/>
      <c r="D17" s="29"/>
      <c r="E17" s="29"/>
      <c r="F17" s="29"/>
      <c r="G17" s="29"/>
      <c r="H17" s="48"/>
    </row>
    <row r="18" spans="1:8" ht="16.5" thickTop="1" thickBot="1">
      <c r="A18" s="27"/>
      <c r="B18" s="27"/>
      <c r="C18" s="27"/>
      <c r="D18" s="27"/>
      <c r="E18" s="27"/>
      <c r="F18" s="27"/>
      <c r="G18" s="27"/>
      <c r="H18" s="27"/>
    </row>
    <row r="19" spans="1:8" ht="16.5" thickTop="1" thickBot="1">
      <c r="A19" s="34" t="s">
        <v>21</v>
      </c>
      <c r="B19" s="29"/>
      <c r="C19" s="29"/>
      <c r="D19" s="29"/>
      <c r="E19" s="29"/>
      <c r="F19" s="29"/>
      <c r="G19" s="29"/>
      <c r="H19" s="29"/>
    </row>
    <row r="20" spans="1:8" ht="16.5" thickTop="1" thickBot="1">
      <c r="A20" s="27" t="s">
        <v>22</v>
      </c>
      <c r="B20" s="27"/>
      <c r="C20" s="27"/>
      <c r="D20" s="27"/>
      <c r="E20" s="27"/>
      <c r="F20" s="27">
        <f ca="1">SUMIF((INDIRECT("$B$1:$Z$1")), "PAR*",B20:Y20)</f>
        <v>0</v>
      </c>
      <c r="G20" s="27">
        <f ca="1">COUNTIF((INDIRECT("$B$1:$Z$1")), "PAR*")</f>
        <v>4</v>
      </c>
      <c r="H20" s="41">
        <f ca="1">F20/G20</f>
        <v>0</v>
      </c>
    </row>
    <row r="21" spans="1:8" ht="16.5" thickTop="1" thickBot="1">
      <c r="A21" s="29" t="s">
        <v>23</v>
      </c>
      <c r="B21" s="29"/>
      <c r="C21" s="29"/>
      <c r="D21" s="29"/>
      <c r="E21" s="29"/>
      <c r="F21" s="29">
        <f t="shared" ref="F21:F32" ca="1" si="0">SUMIF((INDIRECT("$B$1:$Z$1")), "PAR*",B21:Y21)</f>
        <v>0</v>
      </c>
      <c r="G21" s="29">
        <f t="shared" ref="G21:G32" ca="1" si="1">COUNTIF((INDIRECT("$B$1:$Z$1")), "PAR*")</f>
        <v>4</v>
      </c>
      <c r="H21" s="48">
        <f t="shared" ref="H21:H32" ca="1" si="2">F21/G21</f>
        <v>0</v>
      </c>
    </row>
    <row r="22" spans="1:8" ht="16.5" thickTop="1" thickBot="1">
      <c r="A22" s="27" t="s">
        <v>24</v>
      </c>
      <c r="B22" s="27"/>
      <c r="C22" s="27"/>
      <c r="D22" s="27"/>
      <c r="E22" s="27"/>
      <c r="F22" s="27">
        <f t="shared" ca="1" si="0"/>
        <v>0</v>
      </c>
      <c r="G22" s="27">
        <f t="shared" ca="1" si="1"/>
        <v>4</v>
      </c>
      <c r="H22" s="41">
        <f t="shared" ca="1" si="2"/>
        <v>0</v>
      </c>
    </row>
    <row r="23" spans="1:8" ht="16.5" thickTop="1" thickBot="1">
      <c r="A23" s="29" t="s">
        <v>25</v>
      </c>
      <c r="B23" s="29"/>
      <c r="C23" s="29"/>
      <c r="D23" s="29"/>
      <c r="E23" s="29"/>
      <c r="F23" s="29">
        <f t="shared" ca="1" si="0"/>
        <v>0</v>
      </c>
      <c r="G23" s="29">
        <f t="shared" ca="1" si="1"/>
        <v>4</v>
      </c>
      <c r="H23" s="48">
        <f t="shared" ca="1" si="2"/>
        <v>0</v>
      </c>
    </row>
    <row r="24" spans="1:8" ht="16.5" thickTop="1" thickBot="1">
      <c r="A24" s="27" t="s">
        <v>26</v>
      </c>
      <c r="B24" s="27"/>
      <c r="C24" s="27"/>
      <c r="D24" s="27"/>
      <c r="E24" s="27"/>
      <c r="F24" s="27">
        <f t="shared" ca="1" si="0"/>
        <v>0</v>
      </c>
      <c r="G24" s="27">
        <f t="shared" ca="1" si="1"/>
        <v>4</v>
      </c>
      <c r="H24" s="41">
        <f t="shared" ca="1" si="2"/>
        <v>0</v>
      </c>
    </row>
    <row r="25" spans="1:8" ht="16.5" thickTop="1" thickBot="1">
      <c r="A25" s="29" t="s">
        <v>27</v>
      </c>
      <c r="B25" s="29"/>
      <c r="C25" s="29"/>
      <c r="D25" s="29"/>
      <c r="E25" s="29"/>
      <c r="F25" s="29">
        <f t="shared" ca="1" si="0"/>
        <v>0</v>
      </c>
      <c r="G25" s="29">
        <f t="shared" ca="1" si="1"/>
        <v>4</v>
      </c>
      <c r="H25" s="48">
        <f t="shared" ca="1" si="2"/>
        <v>0</v>
      </c>
    </row>
    <row r="26" spans="1:8" ht="16.5" thickTop="1" thickBot="1">
      <c r="A26" s="27" t="s">
        <v>28</v>
      </c>
      <c r="B26" s="27"/>
      <c r="C26" s="27"/>
      <c r="D26" s="27"/>
      <c r="E26" s="27"/>
      <c r="F26" s="27">
        <f t="shared" ca="1" si="0"/>
        <v>0</v>
      </c>
      <c r="G26" s="27">
        <f t="shared" ca="1" si="1"/>
        <v>4</v>
      </c>
      <c r="H26" s="41">
        <f t="shared" ca="1" si="2"/>
        <v>0</v>
      </c>
    </row>
    <row r="27" spans="1:8" ht="16.5" thickTop="1" thickBot="1">
      <c r="A27" s="29" t="s">
        <v>29</v>
      </c>
      <c r="B27" s="29"/>
      <c r="C27" s="29"/>
      <c r="D27" s="29"/>
      <c r="E27" s="29"/>
      <c r="F27" s="29">
        <f t="shared" ca="1" si="0"/>
        <v>0</v>
      </c>
      <c r="G27" s="29">
        <f t="shared" ca="1" si="1"/>
        <v>4</v>
      </c>
      <c r="H27" s="48">
        <f t="shared" ca="1" si="2"/>
        <v>0</v>
      </c>
    </row>
    <row r="28" spans="1:8" ht="16.5" thickTop="1" thickBot="1">
      <c r="A28" s="27" t="s">
        <v>30</v>
      </c>
      <c r="B28" s="27"/>
      <c r="C28" s="27"/>
      <c r="D28" s="27"/>
      <c r="E28" s="27"/>
      <c r="F28" s="27">
        <f t="shared" ca="1" si="0"/>
        <v>0</v>
      </c>
      <c r="G28" s="27">
        <f t="shared" ca="1" si="1"/>
        <v>4</v>
      </c>
      <c r="H28" s="41">
        <f t="shared" ca="1" si="2"/>
        <v>0</v>
      </c>
    </row>
    <row r="29" spans="1:8" ht="16.5" thickTop="1" thickBot="1">
      <c r="A29" s="29" t="s">
        <v>31</v>
      </c>
      <c r="B29" s="29"/>
      <c r="C29" s="29"/>
      <c r="D29" s="29"/>
      <c r="E29" s="29"/>
      <c r="F29" s="29">
        <f t="shared" ca="1" si="0"/>
        <v>0</v>
      </c>
      <c r="G29" s="29">
        <f t="shared" ca="1" si="1"/>
        <v>4</v>
      </c>
      <c r="H29" s="48">
        <f t="shared" ca="1" si="2"/>
        <v>0</v>
      </c>
    </row>
    <row r="30" spans="1:8" ht="16.5" thickTop="1" thickBot="1">
      <c r="A30" s="27" t="s">
        <v>32</v>
      </c>
      <c r="B30" s="27"/>
      <c r="C30" s="27"/>
      <c r="D30" s="27"/>
      <c r="E30" s="27"/>
      <c r="F30" s="27">
        <f t="shared" ca="1" si="0"/>
        <v>0</v>
      </c>
      <c r="G30" s="27">
        <f t="shared" ca="1" si="1"/>
        <v>4</v>
      </c>
      <c r="H30" s="41">
        <f t="shared" ca="1" si="2"/>
        <v>0</v>
      </c>
    </row>
    <row r="31" spans="1:8" ht="16.5" thickTop="1" thickBot="1">
      <c r="A31" s="29" t="s">
        <v>33</v>
      </c>
      <c r="B31" s="29"/>
      <c r="C31" s="29"/>
      <c r="D31" s="29"/>
      <c r="E31" s="29"/>
      <c r="F31" s="29">
        <f t="shared" ca="1" si="0"/>
        <v>0</v>
      </c>
      <c r="G31" s="29">
        <f t="shared" ca="1" si="1"/>
        <v>4</v>
      </c>
      <c r="H31" s="48">
        <f t="shared" ca="1" si="2"/>
        <v>0</v>
      </c>
    </row>
    <row r="32" spans="1:8" ht="16.5" thickTop="1" thickBot="1">
      <c r="A32" s="27" t="s">
        <v>34</v>
      </c>
      <c r="B32" s="27"/>
      <c r="C32" s="27"/>
      <c r="D32" s="27"/>
      <c r="E32" s="27"/>
      <c r="F32" s="27">
        <f t="shared" ca="1" si="0"/>
        <v>0</v>
      </c>
      <c r="G32" s="27">
        <f t="shared" ca="1" si="1"/>
        <v>4</v>
      </c>
      <c r="H32" s="41">
        <f t="shared" ca="1" si="2"/>
        <v>0</v>
      </c>
    </row>
    <row r="33" spans="1:8" ht="76.5" thickTop="1" thickBot="1">
      <c r="A33" s="49" t="s">
        <v>81</v>
      </c>
      <c r="B33" s="27">
        <f>SUM(B20:B32)</f>
        <v>0</v>
      </c>
      <c r="C33" s="27">
        <f>SUM(C20:C32)</f>
        <v>0</v>
      </c>
      <c r="D33" s="27">
        <f>SUM(D20:D32)</f>
        <v>0</v>
      </c>
      <c r="E33" s="27">
        <f>SUM(E20:E32)</f>
        <v>0</v>
      </c>
      <c r="F33" s="27">
        <f t="shared" ref="F33" ca="1" si="3">SUM(F21:F32)</f>
        <v>0</v>
      </c>
      <c r="G33" s="26" t="s">
        <v>82</v>
      </c>
      <c r="H33" s="48">
        <f ca="1">AVERAGE(H21:H32)</f>
        <v>0</v>
      </c>
    </row>
    <row r="34" spans="1:8" ht="15.75" thickTop="1">
      <c r="A34" s="50"/>
      <c r="B34" s="50"/>
      <c r="C34" s="50"/>
      <c r="D34" s="50"/>
      <c r="E34" s="50"/>
      <c r="F34" s="50"/>
      <c r="G34" s="50"/>
      <c r="H34" s="50"/>
    </row>
    <row r="35" spans="1:8" ht="15.75" thickBot="1">
      <c r="A35" s="39" t="s">
        <v>76</v>
      </c>
      <c r="B35" s="27"/>
      <c r="C35" s="27"/>
      <c r="D35" s="27"/>
      <c r="E35" s="27"/>
      <c r="F35" s="27"/>
      <c r="G35" s="27"/>
      <c r="H35" s="27"/>
    </row>
    <row r="36" spans="1:8" ht="16.5" thickTop="1" thickBot="1">
      <c r="A36" s="29" t="s">
        <v>36</v>
      </c>
      <c r="B36" s="29"/>
      <c r="C36" s="29"/>
      <c r="D36" s="29"/>
      <c r="E36" s="29"/>
      <c r="F36" s="29">
        <f ca="1">SUMIF((INDIRECT("$B$1:$Z$1")), "PAR*",B36:Y36)</f>
        <v>0</v>
      </c>
      <c r="G36" s="29">
        <f t="shared" ref="G36:G47" ca="1" si="4">COUNTIF((INDIRECT("$B$1:$Z$1")), "PAR*")</f>
        <v>4</v>
      </c>
      <c r="H36" s="48">
        <f t="shared" ref="H36:H47" ca="1" si="5">F36/G36</f>
        <v>0</v>
      </c>
    </row>
    <row r="37" spans="1:8" ht="16.5" thickTop="1" thickBot="1">
      <c r="A37" s="27" t="s">
        <v>37</v>
      </c>
      <c r="B37" s="27"/>
      <c r="C37" s="27"/>
      <c r="D37" s="27"/>
      <c r="E37" s="27"/>
      <c r="F37" s="27">
        <f t="shared" ref="F37:F47" ca="1" si="6">SUMIF((INDIRECT("$B$1:$Z$1")), "PAR*",B37:Y37)</f>
        <v>0</v>
      </c>
      <c r="G37" s="27">
        <f t="shared" ca="1" si="4"/>
        <v>4</v>
      </c>
      <c r="H37" s="41">
        <f t="shared" ca="1" si="5"/>
        <v>0</v>
      </c>
    </row>
    <row r="38" spans="1:8" ht="16.5" thickTop="1" thickBot="1">
      <c r="A38" s="29" t="s">
        <v>38</v>
      </c>
      <c r="B38" s="29"/>
      <c r="C38" s="29"/>
      <c r="D38" s="29"/>
      <c r="E38" s="29"/>
      <c r="F38" s="29">
        <f t="shared" ca="1" si="6"/>
        <v>0</v>
      </c>
      <c r="G38" s="29">
        <f t="shared" ca="1" si="4"/>
        <v>4</v>
      </c>
      <c r="H38" s="48">
        <f t="shared" ca="1" si="5"/>
        <v>0</v>
      </c>
    </row>
    <row r="39" spans="1:8" ht="16.5" thickTop="1" thickBot="1">
      <c r="A39" s="27" t="s">
        <v>39</v>
      </c>
      <c r="B39" s="27"/>
      <c r="C39" s="27"/>
      <c r="D39" s="27"/>
      <c r="E39" s="27"/>
      <c r="F39" s="27">
        <f t="shared" ca="1" si="6"/>
        <v>0</v>
      </c>
      <c r="G39" s="27">
        <f t="shared" ca="1" si="4"/>
        <v>4</v>
      </c>
      <c r="H39" s="41">
        <f t="shared" ca="1" si="5"/>
        <v>0</v>
      </c>
    </row>
    <row r="40" spans="1:8" ht="16.5" thickTop="1" thickBot="1">
      <c r="A40" s="29" t="s">
        <v>40</v>
      </c>
      <c r="B40" s="29"/>
      <c r="C40" s="29"/>
      <c r="D40" s="29"/>
      <c r="E40" s="29"/>
      <c r="F40" s="29">
        <f t="shared" ca="1" si="6"/>
        <v>0</v>
      </c>
      <c r="G40" s="29">
        <f t="shared" ca="1" si="4"/>
        <v>4</v>
      </c>
      <c r="H40" s="48">
        <f t="shared" ca="1" si="5"/>
        <v>0</v>
      </c>
    </row>
    <row r="41" spans="1:8" ht="16.5" thickTop="1" thickBot="1">
      <c r="A41" s="27" t="s">
        <v>41</v>
      </c>
      <c r="B41" s="27"/>
      <c r="C41" s="27"/>
      <c r="D41" s="27"/>
      <c r="E41" s="27"/>
      <c r="F41" s="27">
        <f t="shared" ca="1" si="6"/>
        <v>0</v>
      </c>
      <c r="G41" s="27">
        <f t="shared" ca="1" si="4"/>
        <v>4</v>
      </c>
      <c r="H41" s="41">
        <f t="shared" ca="1" si="5"/>
        <v>0</v>
      </c>
    </row>
    <row r="42" spans="1:8" ht="16.5" thickTop="1" thickBot="1">
      <c r="A42" s="29" t="s">
        <v>42</v>
      </c>
      <c r="B42" s="29"/>
      <c r="C42" s="29"/>
      <c r="D42" s="29"/>
      <c r="E42" s="29"/>
      <c r="F42" s="29">
        <f t="shared" ca="1" si="6"/>
        <v>0</v>
      </c>
      <c r="G42" s="29">
        <f t="shared" ca="1" si="4"/>
        <v>4</v>
      </c>
      <c r="H42" s="48">
        <f t="shared" ca="1" si="5"/>
        <v>0</v>
      </c>
    </row>
    <row r="43" spans="1:8" ht="16.5" thickTop="1" thickBot="1">
      <c r="A43" s="27" t="s">
        <v>43</v>
      </c>
      <c r="B43" s="27"/>
      <c r="C43" s="27"/>
      <c r="D43" s="27"/>
      <c r="E43" s="27"/>
      <c r="F43" s="27">
        <f t="shared" ca="1" si="6"/>
        <v>0</v>
      </c>
      <c r="G43" s="27">
        <f t="shared" ca="1" si="4"/>
        <v>4</v>
      </c>
      <c r="H43" s="41">
        <f t="shared" ca="1" si="5"/>
        <v>0</v>
      </c>
    </row>
    <row r="44" spans="1:8" ht="16.5" thickTop="1" thickBot="1">
      <c r="A44" s="29" t="s">
        <v>44</v>
      </c>
      <c r="B44" s="29"/>
      <c r="C44" s="29"/>
      <c r="D44" s="29"/>
      <c r="E44" s="29"/>
      <c r="F44" s="29">
        <f t="shared" ca="1" si="6"/>
        <v>0</v>
      </c>
      <c r="G44" s="29">
        <f t="shared" ca="1" si="4"/>
        <v>4</v>
      </c>
      <c r="H44" s="48">
        <f t="shared" ca="1" si="5"/>
        <v>0</v>
      </c>
    </row>
    <row r="45" spans="1:8" ht="16.5" thickTop="1" thickBot="1">
      <c r="A45" s="27" t="s">
        <v>45</v>
      </c>
      <c r="B45" s="27"/>
      <c r="C45" s="27"/>
      <c r="D45" s="27"/>
      <c r="E45" s="27"/>
      <c r="F45" s="27">
        <f t="shared" ca="1" si="6"/>
        <v>0</v>
      </c>
      <c r="G45" s="27">
        <f t="shared" ca="1" si="4"/>
        <v>4</v>
      </c>
      <c r="H45" s="41">
        <f t="shared" ca="1" si="5"/>
        <v>0</v>
      </c>
    </row>
    <row r="46" spans="1:8" ht="16.5" thickTop="1" thickBot="1">
      <c r="A46" s="29" t="s">
        <v>46</v>
      </c>
      <c r="B46" s="29"/>
      <c r="C46" s="29"/>
      <c r="D46" s="29"/>
      <c r="E46" s="29"/>
      <c r="F46" s="29">
        <f t="shared" ca="1" si="6"/>
        <v>0</v>
      </c>
      <c r="G46" s="29">
        <f t="shared" ca="1" si="4"/>
        <v>4</v>
      </c>
      <c r="H46" s="48">
        <f t="shared" ca="1" si="5"/>
        <v>0</v>
      </c>
    </row>
    <row r="47" spans="1:8" ht="16.5" thickTop="1" thickBot="1">
      <c r="A47" s="27" t="s">
        <v>47</v>
      </c>
      <c r="B47" s="27"/>
      <c r="C47" s="27"/>
      <c r="D47" s="27"/>
      <c r="E47" s="27"/>
      <c r="F47" s="27">
        <f t="shared" ca="1" si="6"/>
        <v>0</v>
      </c>
      <c r="G47" s="27">
        <f t="shared" ca="1" si="4"/>
        <v>4</v>
      </c>
      <c r="H47" s="41">
        <f t="shared" ca="1" si="5"/>
        <v>0</v>
      </c>
    </row>
    <row r="48" spans="1:8" ht="76.5" thickTop="1" thickBot="1">
      <c r="A48" s="34" t="s">
        <v>79</v>
      </c>
      <c r="B48" s="27">
        <f>SUM(B36:B47)</f>
        <v>0</v>
      </c>
      <c r="C48" s="27">
        <f t="shared" ref="C48:F48" si="7">SUM(C36:C47)</f>
        <v>0</v>
      </c>
      <c r="D48" s="27">
        <f t="shared" si="7"/>
        <v>0</v>
      </c>
      <c r="E48" s="27">
        <f t="shared" si="7"/>
        <v>0</v>
      </c>
      <c r="F48" s="27">
        <f t="shared" ca="1" si="7"/>
        <v>0</v>
      </c>
      <c r="G48" s="26" t="s">
        <v>80</v>
      </c>
      <c r="H48" s="48">
        <f ca="1">AVERAGE(H36:H47)</f>
        <v>0</v>
      </c>
    </row>
    <row r="49" spans="1:8" ht="16.5" thickTop="1" thickBot="1">
      <c r="A49" s="29"/>
      <c r="B49" s="29"/>
      <c r="C49" s="29"/>
      <c r="D49" s="29"/>
      <c r="E49" s="29"/>
      <c r="F49" s="29"/>
      <c r="G49" s="26"/>
      <c r="H49" s="29"/>
    </row>
    <row r="50" spans="1:8" ht="16.5" thickTop="1" thickBot="1">
      <c r="A50" s="39" t="s">
        <v>48</v>
      </c>
      <c r="B50" s="27"/>
      <c r="C50" s="27"/>
      <c r="D50" s="27"/>
      <c r="E50" s="27"/>
      <c r="F50" s="27"/>
      <c r="G50" s="27"/>
      <c r="H50" s="27"/>
    </row>
    <row r="51" spans="1:8" ht="16.5" thickTop="1" thickBot="1">
      <c r="A51" s="29" t="s">
        <v>49</v>
      </c>
      <c r="B51" s="29"/>
      <c r="C51" s="29"/>
      <c r="D51" s="29"/>
      <c r="E51" s="29"/>
      <c r="F51" s="29">
        <f t="shared" ref="F51:F62" ca="1" si="8">SUMIF((INDIRECT("$B$1:$Z$1")), "PAR*",B51:Y51)</f>
        <v>0</v>
      </c>
      <c r="G51" s="29">
        <f t="shared" ref="G51:G62" ca="1" si="9">COUNTIF((INDIRECT("$B$1:$Z$1")), "PAR*")</f>
        <v>4</v>
      </c>
      <c r="H51" s="48">
        <f t="shared" ref="H51:H62" ca="1" si="10">F51/G51</f>
        <v>0</v>
      </c>
    </row>
    <row r="52" spans="1:8" ht="16.5" thickTop="1" thickBot="1">
      <c r="A52" s="27" t="s">
        <v>50</v>
      </c>
      <c r="B52" s="27"/>
      <c r="C52" s="27"/>
      <c r="D52" s="27"/>
      <c r="E52" s="27"/>
      <c r="F52" s="27">
        <f t="shared" ca="1" si="8"/>
        <v>0</v>
      </c>
      <c r="G52" s="27">
        <f t="shared" ca="1" si="9"/>
        <v>4</v>
      </c>
      <c r="H52" s="41">
        <f t="shared" ca="1" si="10"/>
        <v>0</v>
      </c>
    </row>
    <row r="53" spans="1:8" ht="16.5" thickTop="1" thickBot="1">
      <c r="A53" s="29" t="s">
        <v>51</v>
      </c>
      <c r="B53" s="29"/>
      <c r="C53" s="29"/>
      <c r="D53" s="29"/>
      <c r="E53" s="29"/>
      <c r="F53" s="29">
        <f t="shared" ca="1" si="8"/>
        <v>0</v>
      </c>
      <c r="G53" s="29">
        <f t="shared" ca="1" si="9"/>
        <v>4</v>
      </c>
      <c r="H53" s="48">
        <f t="shared" ca="1" si="10"/>
        <v>0</v>
      </c>
    </row>
    <row r="54" spans="1:8" ht="16.5" thickTop="1" thickBot="1">
      <c r="A54" s="27" t="s">
        <v>52</v>
      </c>
      <c r="B54" s="27"/>
      <c r="C54" s="27"/>
      <c r="D54" s="27"/>
      <c r="E54" s="27"/>
      <c r="F54" s="27">
        <f t="shared" ca="1" si="8"/>
        <v>0</v>
      </c>
      <c r="G54" s="27">
        <f t="shared" ca="1" si="9"/>
        <v>4</v>
      </c>
      <c r="H54" s="41">
        <f t="shared" ca="1" si="10"/>
        <v>0</v>
      </c>
    </row>
    <row r="55" spans="1:8" ht="16.5" thickTop="1" thickBot="1">
      <c r="A55" s="29" t="s">
        <v>53</v>
      </c>
      <c r="B55" s="29"/>
      <c r="C55" s="29"/>
      <c r="D55" s="29"/>
      <c r="E55" s="29"/>
      <c r="F55" s="29">
        <f t="shared" ca="1" si="8"/>
        <v>0</v>
      </c>
      <c r="G55" s="29">
        <f t="shared" ca="1" si="9"/>
        <v>4</v>
      </c>
      <c r="H55" s="48">
        <f t="shared" ca="1" si="10"/>
        <v>0</v>
      </c>
    </row>
    <row r="56" spans="1:8" ht="16.5" thickTop="1" thickBot="1">
      <c r="A56" s="27" t="s">
        <v>54</v>
      </c>
      <c r="B56" s="27"/>
      <c r="C56" s="27"/>
      <c r="D56" s="27"/>
      <c r="E56" s="27"/>
      <c r="F56" s="27">
        <f t="shared" ca="1" si="8"/>
        <v>0</v>
      </c>
      <c r="G56" s="27">
        <f t="shared" ca="1" si="9"/>
        <v>4</v>
      </c>
      <c r="H56" s="41">
        <f t="shared" ca="1" si="10"/>
        <v>0</v>
      </c>
    </row>
    <row r="57" spans="1:8" ht="16.5" thickTop="1" thickBot="1">
      <c r="A57" s="29" t="s">
        <v>55</v>
      </c>
      <c r="B57" s="29"/>
      <c r="C57" s="29"/>
      <c r="D57" s="29"/>
      <c r="E57" s="29"/>
      <c r="F57" s="29">
        <f t="shared" ca="1" si="8"/>
        <v>0</v>
      </c>
      <c r="G57" s="29">
        <f t="shared" ca="1" si="9"/>
        <v>4</v>
      </c>
      <c r="H57" s="48">
        <f t="shared" ca="1" si="10"/>
        <v>0</v>
      </c>
    </row>
    <row r="58" spans="1:8" ht="16.5" thickTop="1" thickBot="1">
      <c r="A58" s="27" t="s">
        <v>56</v>
      </c>
      <c r="B58" s="27"/>
      <c r="C58" s="27"/>
      <c r="D58" s="27"/>
      <c r="E58" s="27"/>
      <c r="F58" s="27">
        <f t="shared" ca="1" si="8"/>
        <v>0</v>
      </c>
      <c r="G58" s="27">
        <f t="shared" ca="1" si="9"/>
        <v>4</v>
      </c>
      <c r="H58" s="41">
        <f t="shared" ca="1" si="10"/>
        <v>0</v>
      </c>
    </row>
    <row r="59" spans="1:8" ht="16.5" thickTop="1" thickBot="1">
      <c r="A59" s="29" t="s">
        <v>57</v>
      </c>
      <c r="B59" s="29"/>
      <c r="C59" s="29"/>
      <c r="D59" s="29"/>
      <c r="E59" s="29"/>
      <c r="F59" s="29">
        <f t="shared" ca="1" si="8"/>
        <v>0</v>
      </c>
      <c r="G59" s="29">
        <f t="shared" ca="1" si="9"/>
        <v>4</v>
      </c>
      <c r="H59" s="48">
        <f t="shared" ca="1" si="10"/>
        <v>0</v>
      </c>
    </row>
    <row r="60" spans="1:8" ht="16.5" thickTop="1" thickBot="1">
      <c r="A60" s="27" t="s">
        <v>58</v>
      </c>
      <c r="B60" s="27"/>
      <c r="C60" s="27"/>
      <c r="D60" s="27"/>
      <c r="E60" s="27"/>
      <c r="F60" s="27">
        <f t="shared" ca="1" si="8"/>
        <v>0</v>
      </c>
      <c r="G60" s="27">
        <f t="shared" ca="1" si="9"/>
        <v>4</v>
      </c>
      <c r="H60" s="41">
        <f t="shared" ca="1" si="10"/>
        <v>0</v>
      </c>
    </row>
    <row r="61" spans="1:8" ht="16.5" thickTop="1" thickBot="1">
      <c r="A61" s="29" t="s">
        <v>59</v>
      </c>
      <c r="B61" s="29"/>
      <c r="C61" s="29"/>
      <c r="D61" s="29"/>
      <c r="E61" s="29"/>
      <c r="F61" s="29">
        <f t="shared" ca="1" si="8"/>
        <v>0</v>
      </c>
      <c r="G61" s="29">
        <f t="shared" ca="1" si="9"/>
        <v>4</v>
      </c>
      <c r="H61" s="48">
        <f t="shared" ca="1" si="10"/>
        <v>0</v>
      </c>
    </row>
    <row r="62" spans="1:8" ht="16.5" thickTop="1" thickBot="1">
      <c r="A62" s="27" t="s">
        <v>60</v>
      </c>
      <c r="B62" s="27"/>
      <c r="C62" s="27"/>
      <c r="D62" s="27"/>
      <c r="E62" s="27"/>
      <c r="F62" s="27">
        <f t="shared" ca="1" si="8"/>
        <v>0</v>
      </c>
      <c r="G62" s="27">
        <f t="shared" ca="1" si="9"/>
        <v>4</v>
      </c>
      <c r="H62" s="41">
        <f t="shared" ca="1" si="10"/>
        <v>0</v>
      </c>
    </row>
    <row r="63" spans="1:8" ht="76.5" thickTop="1" thickBot="1">
      <c r="A63" s="39" t="s">
        <v>77</v>
      </c>
      <c r="B63" s="27">
        <f>SUM(B51:B62)</f>
        <v>0</v>
      </c>
      <c r="C63" s="27">
        <f t="shared" ref="C63:F63" si="11">SUM(C51:C62)</f>
        <v>0</v>
      </c>
      <c r="D63" s="27">
        <f t="shared" si="11"/>
        <v>0</v>
      </c>
      <c r="E63" s="27">
        <f t="shared" si="11"/>
        <v>0</v>
      </c>
      <c r="F63" s="27">
        <f t="shared" ca="1" si="11"/>
        <v>0</v>
      </c>
      <c r="G63" s="26" t="s">
        <v>78</v>
      </c>
      <c r="H63" s="41">
        <f ca="1">AVERAGE(H51:H62)</f>
        <v>0</v>
      </c>
    </row>
    <row r="64" spans="1:8" ht="16.5" thickTop="1" thickBot="1">
      <c r="A64" s="39"/>
      <c r="B64" s="27"/>
      <c r="C64" s="27"/>
      <c r="D64" s="27"/>
      <c r="E64" s="27"/>
      <c r="F64" s="27"/>
      <c r="G64" s="27"/>
      <c r="H64" s="41"/>
    </row>
    <row r="65" spans="1:8" ht="16.5" thickTop="1" thickBot="1">
      <c r="A65" s="29"/>
      <c r="B65" s="29"/>
      <c r="C65" s="29"/>
      <c r="D65" s="29"/>
      <c r="E65" s="29"/>
      <c r="F65" s="29"/>
      <c r="G65" s="29"/>
      <c r="H65" s="29"/>
    </row>
    <row r="66" spans="1:8" ht="16.5" thickTop="1" thickBot="1">
      <c r="A66" s="27" t="s">
        <v>61</v>
      </c>
      <c r="B66" s="27">
        <f>SUM(B15:B16:B20:B32:B36:B47:B51:B62)</f>
        <v>0</v>
      </c>
      <c r="C66" s="27">
        <f>SUM(C36:C47: C51:C62:C15:C16: C20:C32)</f>
        <v>0</v>
      </c>
      <c r="D66" s="27">
        <f>SUM(D14:D16:D19:D32:D35:D47:D50:D62)</f>
        <v>0</v>
      </c>
      <c r="E66" s="27">
        <f>SUM(E14:E16:E19:E32:E35:E47:E50:E62)</f>
        <v>0</v>
      </c>
      <c r="F66" s="27"/>
      <c r="G66" s="27"/>
      <c r="H66" s="27"/>
    </row>
    <row r="67" spans="1:8" ht="16.5" thickTop="1" thickBot="1">
      <c r="A67" s="29" t="s">
        <v>62</v>
      </c>
      <c r="B67" s="29">
        <v>39</v>
      </c>
      <c r="C67" s="29">
        <v>39</v>
      </c>
      <c r="D67" s="29">
        <v>39</v>
      </c>
      <c r="E67" s="29">
        <v>39</v>
      </c>
      <c r="F67" s="29"/>
      <c r="G67" s="29"/>
      <c r="H67" s="29"/>
    </row>
    <row r="68" spans="1:8" ht="46.5" thickTop="1" thickBot="1">
      <c r="A68" s="27" t="s">
        <v>63</v>
      </c>
      <c r="B68" s="41">
        <f>B66/B67</f>
        <v>0</v>
      </c>
      <c r="C68" s="41">
        <f>C66/C67</f>
        <v>0</v>
      </c>
      <c r="D68" s="41">
        <f t="shared" ref="D68:E68" si="12">D66/D67</f>
        <v>0</v>
      </c>
      <c r="E68" s="41">
        <f t="shared" si="12"/>
        <v>0</v>
      </c>
      <c r="F68" s="30" t="s">
        <v>7</v>
      </c>
      <c r="G68" s="41" t="e">
        <f>AVERAGEIF(B1:Y1,"PAR*",B57:Y57)</f>
        <v>#DIV/0!</v>
      </c>
      <c r="H68" s="27"/>
    </row>
    <row r="69" spans="1:8" ht="15.75" thickTop="1"/>
  </sheetData>
  <pageMargins left="0.7" right="0.7" top="0.75" bottom="0.75" header="0.3" footer="0.3"/>
  <pageSetup scale="95" orientation="portrait" r:id="rId1"/>
  <rowBreaks count="1" manualBreakCount="1">
    <brk id="3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topLeftCell="A2" zoomScaleNormal="100" workbookViewId="0">
      <selection activeCell="I33" sqref="I33"/>
    </sheetView>
  </sheetViews>
  <sheetFormatPr defaultRowHeight="15"/>
  <cols>
    <col min="1" max="1" width="43.42578125" customWidth="1"/>
    <col min="2" max="2" width="14.5703125" customWidth="1"/>
    <col min="3" max="3" width="15.28515625" customWidth="1"/>
    <col min="4" max="4" width="16.7109375" customWidth="1"/>
  </cols>
  <sheetData>
    <row r="1" spans="1:4" ht="30.75" thickBot="1">
      <c r="A1" s="62" t="s">
        <v>130</v>
      </c>
      <c r="B1" s="63" t="s">
        <v>128</v>
      </c>
      <c r="C1" s="63" t="s">
        <v>129</v>
      </c>
      <c r="D1" s="64" t="s">
        <v>98</v>
      </c>
    </row>
    <row r="2" spans="1:4" ht="16.5" thickTop="1" thickBot="1">
      <c r="A2" s="62"/>
      <c r="B2" s="63"/>
      <c r="C2" s="63"/>
      <c r="D2" s="64"/>
    </row>
    <row r="3" spans="1:4" ht="16.5" thickTop="1" thickBot="1">
      <c r="A3" s="65" t="s">
        <v>21</v>
      </c>
      <c r="B3" s="66"/>
      <c r="C3" s="66"/>
      <c r="D3" s="67"/>
    </row>
    <row r="4" spans="1:4" ht="16.5" thickTop="1" thickBot="1">
      <c r="A4" s="68" t="s">
        <v>112</v>
      </c>
      <c r="B4" s="69"/>
      <c r="C4" s="69"/>
      <c r="D4" s="70" t="e">
        <f ca="1">(AVERAGEIF((INDIRECT("$B$1:$Z$1")),"Neighborhood*",B4:Z4))</f>
        <v>#DIV/0!</v>
      </c>
    </row>
    <row r="5" spans="1:4" ht="16.5" thickTop="1" thickBot="1">
      <c r="A5" s="71" t="s">
        <v>106</v>
      </c>
      <c r="B5" s="66"/>
      <c r="C5" s="66"/>
      <c r="D5" s="70" t="e">
        <f t="shared" ref="D5:D8" ca="1" si="0">(AVERAGEIF((INDIRECT("$B$1:$Z$1")),"Neighborhood*",B5:Z5))</f>
        <v>#DIV/0!</v>
      </c>
    </row>
    <row r="6" spans="1:4" ht="16.5" thickTop="1" thickBot="1">
      <c r="A6" s="68" t="s">
        <v>122</v>
      </c>
      <c r="B6" s="72"/>
      <c r="C6" s="72"/>
      <c r="D6" s="73" t="e">
        <f t="shared" ca="1" si="0"/>
        <v>#DIV/0!</v>
      </c>
    </row>
    <row r="7" spans="1:4" ht="16.5" thickTop="1" thickBot="1">
      <c r="A7" s="71" t="s">
        <v>108</v>
      </c>
      <c r="B7" s="69"/>
      <c r="C7" s="69"/>
      <c r="D7" s="70" t="e">
        <f t="shared" ca="1" si="0"/>
        <v>#DIV/0!</v>
      </c>
    </row>
    <row r="8" spans="1:4" ht="16.5" thickTop="1" thickBot="1">
      <c r="A8" s="68" t="s">
        <v>100</v>
      </c>
      <c r="B8" s="69"/>
      <c r="C8" s="69"/>
      <c r="D8" s="70" t="e">
        <f t="shared" ca="1" si="0"/>
        <v>#DIV/0!</v>
      </c>
    </row>
    <row r="9" spans="1:4" ht="16.5" thickTop="1" thickBot="1">
      <c r="A9" s="68"/>
      <c r="B9" s="69"/>
      <c r="C9" s="69"/>
      <c r="D9" s="70"/>
    </row>
    <row r="10" spans="1:4" ht="16.5" thickTop="1" thickBot="1">
      <c r="A10" s="74" t="s">
        <v>76</v>
      </c>
      <c r="B10" s="69"/>
      <c r="C10" s="69"/>
      <c r="D10" s="70"/>
    </row>
    <row r="11" spans="1:4" ht="16.5" thickTop="1" thickBot="1">
      <c r="A11" s="71" t="s">
        <v>117</v>
      </c>
      <c r="B11" s="66"/>
      <c r="C11" s="66"/>
      <c r="D11" s="70" t="e">
        <f ca="1">(AVERAGEIF((INDIRECT("$B$1:$Z$1")),"Neighborhood*",B11:Z11))</f>
        <v>#DIV/0!</v>
      </c>
    </row>
    <row r="12" spans="1:4" ht="16.5" thickTop="1" thickBot="1">
      <c r="A12" s="68" t="s">
        <v>107</v>
      </c>
      <c r="B12" s="75"/>
      <c r="C12" s="75"/>
      <c r="D12" s="70" t="e">
        <f t="shared" ref="D12:D15" ca="1" si="1">(AVERAGEIF((INDIRECT("$B$1:$Z$1")),"Neighborhood*",B12:Z12))</f>
        <v>#DIV/0!</v>
      </c>
    </row>
    <row r="13" spans="1:4" ht="16.5" thickTop="1" thickBot="1">
      <c r="A13" s="71" t="s">
        <v>121</v>
      </c>
      <c r="B13" s="76"/>
      <c r="C13" s="76"/>
      <c r="D13" s="73" t="e">
        <f t="shared" ca="1" si="1"/>
        <v>#DIV/0!</v>
      </c>
    </row>
    <row r="14" spans="1:4" ht="16.5" thickTop="1" thickBot="1">
      <c r="A14" s="71" t="s">
        <v>118</v>
      </c>
      <c r="B14" s="66"/>
      <c r="C14" s="66"/>
      <c r="D14" s="70" t="e">
        <f t="shared" ca="1" si="1"/>
        <v>#DIV/0!</v>
      </c>
    </row>
    <row r="15" spans="1:4" ht="16.5" thickTop="1" thickBot="1">
      <c r="A15" s="71" t="s">
        <v>102</v>
      </c>
      <c r="B15" s="66"/>
      <c r="C15" s="66"/>
      <c r="D15" s="70" t="e">
        <f t="shared" ca="1" si="1"/>
        <v>#DIV/0!</v>
      </c>
    </row>
    <row r="16" spans="1:4" ht="16.5" thickTop="1" thickBot="1">
      <c r="A16" s="71"/>
      <c r="B16" s="66"/>
      <c r="C16" s="66"/>
      <c r="D16" s="77"/>
    </row>
    <row r="17" spans="1:4" ht="16.5" thickTop="1" thickBot="1">
      <c r="A17" s="65" t="s">
        <v>48</v>
      </c>
      <c r="B17" s="66"/>
      <c r="C17" s="66"/>
      <c r="D17" s="77"/>
    </row>
    <row r="18" spans="1:4" ht="19.5" customHeight="1" thickTop="1" thickBot="1">
      <c r="A18" s="62" t="s">
        <v>109</v>
      </c>
      <c r="B18" s="69"/>
      <c r="C18" s="69"/>
      <c r="D18" s="70" t="e">
        <f ca="1">(AVERAGEIF((INDIRECT("$B$1:$Z$1")),"Neighborhood*",B18:Z18))</f>
        <v>#DIV/0!</v>
      </c>
    </row>
    <row r="19" spans="1:4" ht="16.5" thickTop="1" thickBot="1">
      <c r="A19" s="71" t="s">
        <v>110</v>
      </c>
      <c r="B19" s="66"/>
      <c r="C19" s="66"/>
      <c r="D19" s="70" t="e">
        <f t="shared" ref="D19:D22" ca="1" si="2">(AVERAGEIF((INDIRECT("$B$1:$Z$1")),"Neighborhood*",B19:Z19))</f>
        <v>#DIV/0!</v>
      </c>
    </row>
    <row r="20" spans="1:4" ht="16.5" thickTop="1" thickBot="1">
      <c r="A20" s="68" t="s">
        <v>123</v>
      </c>
      <c r="B20" s="72"/>
      <c r="C20" s="72"/>
      <c r="D20" s="73" t="e">
        <f t="shared" ca="1" si="2"/>
        <v>#DIV/0!</v>
      </c>
    </row>
    <row r="21" spans="1:4" ht="16.5" thickTop="1" thickBot="1">
      <c r="A21" s="68" t="s">
        <v>111</v>
      </c>
      <c r="B21" s="69"/>
      <c r="C21" s="69"/>
      <c r="D21" s="70" t="e">
        <f t="shared" ca="1" si="2"/>
        <v>#DIV/0!</v>
      </c>
    </row>
    <row r="22" spans="1:4" ht="16.5" thickTop="1" thickBot="1">
      <c r="A22" s="71" t="s">
        <v>103</v>
      </c>
      <c r="B22" s="66"/>
      <c r="C22" s="66"/>
      <c r="D22" s="70" t="e">
        <f t="shared" ca="1" si="2"/>
        <v>#DIV/0!</v>
      </c>
    </row>
    <row r="23" spans="1:4" ht="16.5" thickTop="1" thickBot="1">
      <c r="A23" s="71"/>
      <c r="B23" s="66"/>
      <c r="C23" s="66"/>
      <c r="D23" s="67"/>
    </row>
    <row r="24" spans="1:4" ht="16.5" thickTop="1" thickBot="1">
      <c r="A24" s="65" t="s">
        <v>119</v>
      </c>
      <c r="B24" s="66"/>
      <c r="C24" s="66"/>
      <c r="D24" s="67"/>
    </row>
    <row r="25" spans="1:4" ht="16.5" thickTop="1" thickBot="1">
      <c r="A25" s="71" t="s">
        <v>99</v>
      </c>
      <c r="B25" s="76"/>
      <c r="C25" s="76"/>
      <c r="D25" s="73" t="e">
        <f ca="1">(AVERAGEIF((INDIRECT("$B$1:$Z$1")),"Neighborhood*",B25:Z25))</f>
        <v>#DIV/0!</v>
      </c>
    </row>
    <row r="26" spans="1:4" ht="16.5" thickTop="1" thickBot="1">
      <c r="A26" s="71" t="s">
        <v>120</v>
      </c>
      <c r="B26" s="76"/>
      <c r="C26" s="76"/>
      <c r="D26" s="73" t="e">
        <f ca="1">(AVERAGEIF((INDIRECT("$B$1:$Z$1")),"Neighborhood*",B26:Z26))</f>
        <v>#DIV/0!</v>
      </c>
    </row>
    <row r="27" spans="1:4" ht="15.75" thickTop="1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PARA items #1_Sample</vt:lpstr>
      <vt:lpstr>PARA rating #1_sample</vt:lpstr>
      <vt:lpstr>PARA Items #2 Present_Sample</vt:lpstr>
      <vt:lpstr>PARA Rating #2_Sample</vt:lpstr>
      <vt:lpstr>PARA Community Summary</vt:lpstr>
      <vt:lpstr>PARA Rating BLANK</vt:lpstr>
      <vt:lpstr>PARA Items Present Blank</vt:lpstr>
      <vt:lpstr>Community PARA Summary Blank</vt:lpstr>
      <vt:lpstr>'PARA items #1_Sample'!Print_Area</vt:lpstr>
      <vt:lpstr>'PARA Items #2 Present_Sample'!Print_Area</vt:lpstr>
    </vt:vector>
  </TitlesOfParts>
  <Company>UPENN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XP-SPRING</dc:creator>
  <cp:lastModifiedBy>XP-SPRING</cp:lastModifiedBy>
  <cp:lastPrinted>2011-01-27T21:22:05Z</cp:lastPrinted>
  <dcterms:created xsi:type="dcterms:W3CDTF">2011-01-27T16:27:33Z</dcterms:created>
  <dcterms:modified xsi:type="dcterms:W3CDTF">2011-01-31T17:46:40Z</dcterms:modified>
</cp:coreProperties>
</file>